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skaitlis\INTERNETINĖ SVETAINĖ\14 FORMOS IR ŠABLONAI\"/>
    </mc:Choice>
  </mc:AlternateContent>
  <xr:revisionPtr revIDLastSave="0" documentId="8_{C8490683-E79B-4B63-854B-73475212E5CF}" xr6:coauthVersionLast="47" xr6:coauthVersionMax="47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1 valgiaraštis " sheetId="4" r:id="rId1"/>
    <sheet name="2 valgiaraštis PVZ (1 diena)" sheetId="6" r:id="rId2"/>
    <sheet name="2 valgiaraštis PVZ (..)" sheetId="11" r:id="rId3"/>
    <sheet name="2 valgiaraštis PVZ (29 diena)" sheetId="10" r:id="rId4"/>
    <sheet name="2 valgiaraštis PVZ (suminis mė)" sheetId="8" r:id="rId5"/>
    <sheet name="2 valgiaraštis PVZ (suminis)" sheetId="12" r:id="rId6"/>
  </sheets>
  <externalReferences>
    <externalReference r:id="rId7"/>
  </externalReferenc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4" i="12" l="1"/>
  <c r="E164" i="12"/>
  <c r="H156" i="12"/>
  <c r="F156" i="12"/>
  <c r="H148" i="12"/>
  <c r="G108" i="12"/>
  <c r="F108" i="12"/>
  <c r="E104" i="12"/>
  <c r="W94" i="12"/>
  <c r="V94" i="12"/>
  <c r="U94" i="12"/>
  <c r="F88" i="12"/>
  <c r="W84" i="12"/>
  <c r="G78" i="12"/>
  <c r="F78" i="12"/>
  <c r="E78" i="12"/>
  <c r="W70" i="12"/>
  <c r="V70" i="12"/>
  <c r="H70" i="12"/>
  <c r="T58" i="12"/>
  <c r="D58" i="12"/>
  <c r="C58" i="12"/>
  <c r="V48" i="12"/>
  <c r="U48" i="12"/>
  <c r="V46" i="12"/>
  <c r="H46" i="12"/>
  <c r="G46" i="12"/>
  <c r="U42" i="12"/>
  <c r="T42" i="12"/>
  <c r="F42" i="12"/>
  <c r="E42" i="12"/>
  <c r="T40" i="12"/>
  <c r="F40" i="12"/>
  <c r="W38" i="12"/>
  <c r="V38" i="12"/>
  <c r="W34" i="12"/>
  <c r="V34" i="12"/>
  <c r="U34" i="12"/>
  <c r="G34" i="12"/>
  <c r="W32" i="12"/>
  <c r="V32" i="12"/>
  <c r="H32" i="12"/>
  <c r="G32" i="12"/>
  <c r="F32" i="12"/>
  <c r="T28" i="12"/>
  <c r="D28" i="12"/>
  <c r="C28" i="12"/>
  <c r="T26" i="12"/>
  <c r="F26" i="12"/>
  <c r="E26" i="12"/>
  <c r="D26" i="12"/>
  <c r="P22" i="12"/>
  <c r="H22" i="12"/>
  <c r="T20" i="12"/>
  <c r="R20" i="12"/>
  <c r="G20" i="12"/>
  <c r="F20" i="12"/>
  <c r="E20" i="12"/>
  <c r="V18" i="12"/>
  <c r="U18" i="12"/>
  <c r="T18" i="12"/>
  <c r="H18" i="12"/>
  <c r="G18" i="12"/>
  <c r="F18" i="12"/>
  <c r="W16" i="12"/>
  <c r="V16" i="12"/>
  <c r="G16" i="12"/>
  <c r="F16" i="12"/>
  <c r="C16" i="12"/>
  <c r="X13" i="12"/>
  <c r="Z74" i="12" s="1"/>
  <c r="T13" i="12"/>
  <c r="T88" i="12" s="1"/>
  <c r="N13" i="12"/>
  <c r="N136" i="12" s="1"/>
  <c r="I13" i="12"/>
  <c r="I152" i="12" s="1"/>
  <c r="F13" i="12"/>
  <c r="G168" i="12" s="1"/>
  <c r="C13" i="12"/>
  <c r="E72" i="12" s="1"/>
  <c r="AA8" i="12"/>
  <c r="Z8" i="12"/>
  <c r="Y8" i="12"/>
  <c r="X8" i="12"/>
  <c r="R8" i="12"/>
  <c r="Q8" i="12"/>
  <c r="P8" i="12"/>
  <c r="O8" i="12"/>
  <c r="N8" i="12"/>
  <c r="H8" i="12"/>
  <c r="G8" i="12"/>
  <c r="F8" i="12"/>
  <c r="K6" i="12"/>
  <c r="J6" i="12"/>
  <c r="I6" i="12"/>
  <c r="H6" i="12"/>
  <c r="G6" i="12"/>
  <c r="F6" i="12"/>
  <c r="A6" i="12"/>
  <c r="Q5" i="12"/>
  <c r="S13" i="12" s="1"/>
  <c r="K5" i="12"/>
  <c r="J5" i="12"/>
  <c r="I5" i="12"/>
  <c r="H5" i="12"/>
  <c r="G5" i="12"/>
  <c r="F5" i="12"/>
  <c r="A5" i="12"/>
  <c r="AB4" i="12"/>
  <c r="Y4" i="12"/>
  <c r="L3" i="12"/>
  <c r="D18" i="12" l="1"/>
  <c r="C20" i="12"/>
  <c r="D22" i="12"/>
  <c r="V24" i="12"/>
  <c r="U26" i="12"/>
  <c r="D30" i="12"/>
  <c r="E34" i="12"/>
  <c r="H36" i="12"/>
  <c r="U40" i="12"/>
  <c r="T44" i="12"/>
  <c r="H48" i="12"/>
  <c r="V54" i="12"/>
  <c r="F70" i="12"/>
  <c r="G74" i="12"/>
  <c r="D88" i="12"/>
  <c r="G100" i="12"/>
  <c r="E118" i="12"/>
  <c r="C24" i="12"/>
  <c r="E28" i="12"/>
  <c r="C52" i="12"/>
  <c r="E58" i="12"/>
  <c r="D74" i="12"/>
  <c r="H78" i="12"/>
  <c r="H108" i="12"/>
  <c r="G24" i="12"/>
  <c r="H26" i="12"/>
  <c r="H40" i="12"/>
  <c r="E18" i="12"/>
  <c r="D20" i="12"/>
  <c r="E22" i="12"/>
  <c r="W24" i="12"/>
  <c r="V26" i="12"/>
  <c r="H30" i="12"/>
  <c r="F34" i="12"/>
  <c r="D38" i="12"/>
  <c r="V40" i="12"/>
  <c r="F46" i="12"/>
  <c r="T48" i="12"/>
  <c r="W54" i="12"/>
  <c r="G70" i="12"/>
  <c r="C76" i="12"/>
  <c r="E88" i="12"/>
  <c r="H100" i="12"/>
  <c r="F118" i="12"/>
  <c r="H16" i="12"/>
  <c r="F24" i="12"/>
  <c r="G26" i="12"/>
  <c r="F28" i="12"/>
  <c r="G40" i="12"/>
  <c r="E48" i="12"/>
  <c r="F54" i="12"/>
  <c r="D36" i="12"/>
  <c r="D44" i="12"/>
  <c r="F48" i="12"/>
  <c r="G54" i="12"/>
  <c r="H60" i="12"/>
  <c r="E74" i="12"/>
  <c r="C98" i="12"/>
  <c r="C118" i="12"/>
  <c r="C22" i="12"/>
  <c r="H24" i="12"/>
  <c r="C30" i="12"/>
  <c r="D34" i="12"/>
  <c r="F36" i="12"/>
  <c r="H44" i="12"/>
  <c r="G48" i="12"/>
  <c r="H54" i="12"/>
  <c r="C68" i="12"/>
  <c r="F74" i="12"/>
  <c r="C88" i="12"/>
  <c r="D98" i="12"/>
  <c r="D118" i="12"/>
  <c r="H164" i="12"/>
  <c r="L5" i="12"/>
  <c r="Y38" i="12"/>
  <c r="R28" i="12"/>
  <c r="Z36" i="12"/>
  <c r="Z66" i="12"/>
  <c r="X84" i="12"/>
  <c r="Y84" i="12"/>
  <c r="Z20" i="12"/>
  <c r="X30" i="12"/>
  <c r="R58" i="12"/>
  <c r="AA74" i="12"/>
  <c r="AA20" i="12"/>
  <c r="Z22" i="12"/>
  <c r="Y30" i="12"/>
  <c r="AA36" i="12"/>
  <c r="Q46" i="12"/>
  <c r="AA66" i="12"/>
  <c r="X70" i="12"/>
  <c r="AA22" i="12"/>
  <c r="X24" i="12"/>
  <c r="Z28" i="12"/>
  <c r="Z30" i="12"/>
  <c r="X32" i="12"/>
  <c r="Z50" i="12"/>
  <c r="Y70" i="12"/>
  <c r="Z84" i="12"/>
  <c r="Y16" i="12"/>
  <c r="Y22" i="12"/>
  <c r="Y24" i="12"/>
  <c r="AA28" i="12"/>
  <c r="AA30" i="12"/>
  <c r="Y32" i="12"/>
  <c r="X34" i="12"/>
  <c r="R44" i="12"/>
  <c r="AA50" i="12"/>
  <c r="X54" i="12"/>
  <c r="X60" i="12"/>
  <c r="P68" i="12"/>
  <c r="X94" i="12"/>
  <c r="N16" i="12"/>
  <c r="Y54" i="12"/>
  <c r="Y60" i="12"/>
  <c r="AA96" i="12"/>
  <c r="X38" i="12"/>
  <c r="X44" i="12"/>
  <c r="P52" i="12"/>
  <c r="Z60" i="12"/>
  <c r="Q112" i="12"/>
  <c r="AA60" i="12"/>
  <c r="Q82" i="12"/>
  <c r="X16" i="12"/>
  <c r="X22" i="12"/>
  <c r="N24" i="12"/>
  <c r="P30" i="12"/>
  <c r="N32" i="12"/>
  <c r="P36" i="12"/>
  <c r="N62" i="12"/>
  <c r="N64" i="12" s="1"/>
  <c r="O92" i="12"/>
  <c r="S170" i="12"/>
  <c r="S162" i="12"/>
  <c r="S154" i="12"/>
  <c r="S146" i="12"/>
  <c r="S138" i="12"/>
  <c r="S130" i="12"/>
  <c r="S122" i="12"/>
  <c r="S168" i="12"/>
  <c r="S160" i="12"/>
  <c r="S152" i="12"/>
  <c r="S144" i="12"/>
  <c r="S136" i="12"/>
  <c r="S128" i="12"/>
  <c r="S120" i="12"/>
  <c r="S150" i="12"/>
  <c r="S148" i="12"/>
  <c r="S142" i="12"/>
  <c r="S140" i="12"/>
  <c r="S116" i="12"/>
  <c r="S108" i="12"/>
  <c r="S100" i="12"/>
  <c r="S134" i="12"/>
  <c r="S132" i="12"/>
  <c r="S126" i="12"/>
  <c r="S124" i="12"/>
  <c r="S114" i="12"/>
  <c r="S102" i="12"/>
  <c r="S94" i="12"/>
  <c r="S86" i="12"/>
  <c r="S78" i="12"/>
  <c r="S166" i="12"/>
  <c r="S164" i="12"/>
  <c r="S158" i="12"/>
  <c r="S156" i="12"/>
  <c r="S110" i="12"/>
  <c r="S92" i="12"/>
  <c r="S84" i="12"/>
  <c r="S76" i="12"/>
  <c r="S56" i="12"/>
  <c r="S48" i="12"/>
  <c r="S40" i="12"/>
  <c r="S90" i="12"/>
  <c r="S72" i="12"/>
  <c r="S106" i="12"/>
  <c r="S70" i="12"/>
  <c r="S62" i="12"/>
  <c r="S64" i="12" s="1"/>
  <c r="S54" i="12"/>
  <c r="S46" i="12"/>
  <c r="S38" i="12"/>
  <c r="S118" i="12"/>
  <c r="S104" i="12"/>
  <c r="S96" i="12"/>
  <c r="S80" i="12"/>
  <c r="S74" i="12"/>
  <c r="S60" i="12"/>
  <c r="S26" i="12"/>
  <c r="S18" i="12"/>
  <c r="S82" i="12"/>
  <c r="S58" i="12"/>
  <c r="S98" i="12"/>
  <c r="S34" i="12"/>
  <c r="S30" i="12"/>
  <c r="S22" i="12"/>
  <c r="S28" i="12"/>
  <c r="S20" i="12"/>
  <c r="S42" i="12"/>
  <c r="S66" i="12"/>
  <c r="S50" i="12"/>
  <c r="S32" i="12"/>
  <c r="S24" i="12"/>
  <c r="S16" i="12"/>
  <c r="S88" i="12"/>
  <c r="S68" i="12"/>
  <c r="S52" i="12"/>
  <c r="S36" i="12"/>
  <c r="S112" i="12"/>
  <c r="S44" i="12"/>
  <c r="J140" i="12"/>
  <c r="M18" i="12"/>
  <c r="O24" i="12"/>
  <c r="M26" i="12"/>
  <c r="K28" i="12"/>
  <c r="L38" i="12"/>
  <c r="R46" i="12"/>
  <c r="K50" i="12"/>
  <c r="M72" i="12"/>
  <c r="R82" i="12"/>
  <c r="J90" i="12"/>
  <c r="P92" i="12"/>
  <c r="N124" i="12"/>
  <c r="P16" i="12"/>
  <c r="L20" i="12"/>
  <c r="R30" i="12"/>
  <c r="P32" i="12"/>
  <c r="N34" i="12"/>
  <c r="I44" i="12"/>
  <c r="J60" i="12"/>
  <c r="N72" i="12"/>
  <c r="I100" i="12"/>
  <c r="N132" i="12"/>
  <c r="J156" i="12"/>
  <c r="I16" i="12"/>
  <c r="M20" i="12"/>
  <c r="K22" i="12"/>
  <c r="I24" i="12"/>
  <c r="M28" i="12"/>
  <c r="K30" i="12"/>
  <c r="O34" i="12"/>
  <c r="L40" i="12"/>
  <c r="M50" i="12"/>
  <c r="K60" i="12"/>
  <c r="M66" i="12"/>
  <c r="O72" i="12"/>
  <c r="N80" i="12"/>
  <c r="L90" i="12"/>
  <c r="M100" i="12"/>
  <c r="I108" i="12"/>
  <c r="T112" i="12"/>
  <c r="R124" i="12"/>
  <c r="P132" i="12"/>
  <c r="M148" i="12"/>
  <c r="AA170" i="12"/>
  <c r="Y164" i="12"/>
  <c r="AA162" i="12"/>
  <c r="Y156" i="12"/>
  <c r="AA154" i="12"/>
  <c r="Y148" i="12"/>
  <c r="AA146" i="12"/>
  <c r="Y140" i="12"/>
  <c r="AA138" i="12"/>
  <c r="Y132" i="12"/>
  <c r="AA130" i="12"/>
  <c r="Y124" i="12"/>
  <c r="AA122" i="12"/>
  <c r="Y170" i="12"/>
  <c r="AA168" i="12"/>
  <c r="Y162" i="12"/>
  <c r="AA160" i="12"/>
  <c r="Y154" i="12"/>
  <c r="AA152" i="12"/>
  <c r="Y146" i="12"/>
  <c r="AA144" i="12"/>
  <c r="Y138" i="12"/>
  <c r="AA136" i="12"/>
  <c r="Y130" i="12"/>
  <c r="AA128" i="12"/>
  <c r="Y122" i="12"/>
  <c r="AA120" i="12"/>
  <c r="X168" i="12"/>
  <c r="Z166" i="12"/>
  <c r="X160" i="12"/>
  <c r="Z158" i="12"/>
  <c r="X152" i="12"/>
  <c r="Z150" i="12"/>
  <c r="X144" i="12"/>
  <c r="Z142" i="12"/>
  <c r="X136" i="12"/>
  <c r="Z134" i="12"/>
  <c r="X128" i="12"/>
  <c r="Z126" i="12"/>
  <c r="X120" i="12"/>
  <c r="Z118" i="12"/>
  <c r="X126" i="12"/>
  <c r="X124" i="12"/>
  <c r="X122" i="12"/>
  <c r="Y120" i="12"/>
  <c r="AA118" i="12"/>
  <c r="X112" i="12"/>
  <c r="Z110" i="12"/>
  <c r="X104" i="12"/>
  <c r="Z102" i="12"/>
  <c r="Z170" i="12"/>
  <c r="Z168" i="12"/>
  <c r="AA166" i="12"/>
  <c r="AA164" i="12"/>
  <c r="Y118" i="12"/>
  <c r="AA116" i="12"/>
  <c r="Y110" i="12"/>
  <c r="AA108" i="12"/>
  <c r="Y102" i="12"/>
  <c r="AA100" i="12"/>
  <c r="X170" i="12"/>
  <c r="Y168" i="12"/>
  <c r="Y166" i="12"/>
  <c r="Z164" i="12"/>
  <c r="Z162" i="12"/>
  <c r="Z160" i="12"/>
  <c r="AA158" i="12"/>
  <c r="AA156" i="12"/>
  <c r="X118" i="12"/>
  <c r="Z116" i="12"/>
  <c r="X110" i="12"/>
  <c r="Z108" i="12"/>
  <c r="X102" i="12"/>
  <c r="Z100" i="12"/>
  <c r="X166" i="12"/>
  <c r="X164" i="12"/>
  <c r="X162" i="12"/>
  <c r="Y160" i="12"/>
  <c r="Y158" i="12"/>
  <c r="Z156" i="12"/>
  <c r="Z154" i="12"/>
  <c r="Z152" i="12"/>
  <c r="AA150" i="12"/>
  <c r="AA148" i="12"/>
  <c r="Y116" i="12"/>
  <c r="AA114" i="12"/>
  <c r="Y108" i="12"/>
  <c r="X158" i="12"/>
  <c r="X156" i="12"/>
  <c r="X154" i="12"/>
  <c r="Y152" i="12"/>
  <c r="Y150" i="12"/>
  <c r="Z148" i="12"/>
  <c r="Z146" i="12"/>
  <c r="Z144" i="12"/>
  <c r="AA142" i="12"/>
  <c r="AA140" i="12"/>
  <c r="X116" i="12"/>
  <c r="X98" i="12"/>
  <c r="Z96" i="12"/>
  <c r="X90" i="12"/>
  <c r="Z88" i="12"/>
  <c r="X82" i="12"/>
  <c r="Z80" i="12"/>
  <c r="X74" i="12"/>
  <c r="Z72" i="12"/>
  <c r="X150" i="12"/>
  <c r="X148" i="12"/>
  <c r="X146" i="12"/>
  <c r="Y144" i="12"/>
  <c r="Y142" i="12"/>
  <c r="Z140" i="12"/>
  <c r="Z138" i="12"/>
  <c r="Z136" i="12"/>
  <c r="AA134" i="12"/>
  <c r="AA132" i="12"/>
  <c r="AA112" i="12"/>
  <c r="AA106" i="12"/>
  <c r="Y96" i="12"/>
  <c r="AA94" i="12"/>
  <c r="Y88" i="12"/>
  <c r="AA86" i="12"/>
  <c r="Y80" i="12"/>
  <c r="AA78" i="12"/>
  <c r="X142" i="12"/>
  <c r="X140" i="12"/>
  <c r="X138" i="12"/>
  <c r="Y136" i="12"/>
  <c r="Y134" i="12"/>
  <c r="Z132" i="12"/>
  <c r="Z130" i="12"/>
  <c r="Z128" i="12"/>
  <c r="AA126" i="12"/>
  <c r="AA124" i="12"/>
  <c r="Z112" i="12"/>
  <c r="Z106" i="12"/>
  <c r="AA104" i="12"/>
  <c r="X96" i="12"/>
  <c r="Z94" i="12"/>
  <c r="X88" i="12"/>
  <c r="Z86" i="12"/>
  <c r="X80" i="12"/>
  <c r="Z78" i="12"/>
  <c r="X134" i="12"/>
  <c r="X132" i="12"/>
  <c r="X130" i="12"/>
  <c r="Y128" i="12"/>
  <c r="Y126" i="12"/>
  <c r="Z124" i="12"/>
  <c r="Z122" i="12"/>
  <c r="Z120" i="12"/>
  <c r="Y112" i="12"/>
  <c r="Y106" i="12"/>
  <c r="Z104" i="12"/>
  <c r="AA102" i="12"/>
  <c r="Y100" i="12"/>
  <c r="Y94" i="12"/>
  <c r="AA92" i="12"/>
  <c r="Y86" i="12"/>
  <c r="AA84" i="12"/>
  <c r="Y78" i="12"/>
  <c r="AA76" i="12"/>
  <c r="X108" i="12"/>
  <c r="X106" i="12"/>
  <c r="Y104" i="12"/>
  <c r="X100" i="12"/>
  <c r="Z92" i="12"/>
  <c r="X86" i="12"/>
  <c r="Z76" i="12"/>
  <c r="Y74" i="12"/>
  <c r="Y66" i="12"/>
  <c r="Y58" i="12"/>
  <c r="AA56" i="12"/>
  <c r="Y50" i="12"/>
  <c r="AA48" i="12"/>
  <c r="Y42" i="12"/>
  <c r="AA40" i="12"/>
  <c r="Y34" i="12"/>
  <c r="AA98" i="12"/>
  <c r="Y92" i="12"/>
  <c r="AA82" i="12"/>
  <c r="Y76" i="12"/>
  <c r="X66" i="12"/>
  <c r="X58" i="12"/>
  <c r="Z56" i="12"/>
  <c r="X50" i="12"/>
  <c r="Z48" i="12"/>
  <c r="X42" i="12"/>
  <c r="Z40" i="12"/>
  <c r="Z98" i="12"/>
  <c r="X92" i="12"/>
  <c r="Z82" i="12"/>
  <c r="X76" i="12"/>
  <c r="AA72" i="12"/>
  <c r="AA70" i="12"/>
  <c r="AA62" i="12"/>
  <c r="AA64" i="12" s="1"/>
  <c r="Y56" i="12"/>
  <c r="AA54" i="12"/>
  <c r="Y48" i="12"/>
  <c r="AA46" i="12"/>
  <c r="Y40" i="12"/>
  <c r="AA38" i="12"/>
  <c r="AA110" i="12"/>
  <c r="Y98" i="12"/>
  <c r="AA88" i="12"/>
  <c r="Y82" i="12"/>
  <c r="Y72" i="12"/>
  <c r="Z70" i="12"/>
  <c r="Z62" i="12"/>
  <c r="Z64" i="12" s="1"/>
  <c r="X56" i="12"/>
  <c r="Z54" i="12"/>
  <c r="X48" i="12"/>
  <c r="J16" i="12"/>
  <c r="R16" i="12"/>
  <c r="Z16" i="12"/>
  <c r="P18" i="12"/>
  <c r="X18" i="12"/>
  <c r="N20" i="12"/>
  <c r="V20" i="12"/>
  <c r="L22" i="12"/>
  <c r="T22" i="12"/>
  <c r="J24" i="12"/>
  <c r="R24" i="12"/>
  <c r="Z24" i="12"/>
  <c r="P26" i="12"/>
  <c r="X26" i="12"/>
  <c r="N28" i="12"/>
  <c r="V28" i="12"/>
  <c r="L30" i="12"/>
  <c r="T30" i="12"/>
  <c r="J32" i="12"/>
  <c r="R32" i="12"/>
  <c r="Z32" i="12"/>
  <c r="H34" i="12"/>
  <c r="P34" i="12"/>
  <c r="Z34" i="12"/>
  <c r="J36" i="12"/>
  <c r="T36" i="12"/>
  <c r="F38" i="12"/>
  <c r="P38" i="12"/>
  <c r="Z38" i="12"/>
  <c r="M40" i="12"/>
  <c r="X40" i="12"/>
  <c r="L42" i="12"/>
  <c r="Z42" i="12"/>
  <c r="K44" i="12"/>
  <c r="Y44" i="12"/>
  <c r="J46" i="12"/>
  <c r="X46" i="12"/>
  <c r="L48" i="12"/>
  <c r="R50" i="12"/>
  <c r="H52" i="12"/>
  <c r="X52" i="12"/>
  <c r="N54" i="12"/>
  <c r="D56" i="12"/>
  <c r="T56" i="12"/>
  <c r="J58" i="12"/>
  <c r="Z58" i="12"/>
  <c r="P60" i="12"/>
  <c r="F62" i="12"/>
  <c r="F64" i="12" s="1"/>
  <c r="V62" i="12"/>
  <c r="V64" i="12" s="1"/>
  <c r="R66" i="12"/>
  <c r="H68" i="12"/>
  <c r="X68" i="12"/>
  <c r="N70" i="12"/>
  <c r="D72" i="12"/>
  <c r="U72" i="12"/>
  <c r="M74" i="12"/>
  <c r="O76" i="12"/>
  <c r="U78" i="12"/>
  <c r="AA80" i="12"/>
  <c r="G84" i="12"/>
  <c r="M86" i="12"/>
  <c r="Y90" i="12"/>
  <c r="E94" i="12"/>
  <c r="K96" i="12"/>
  <c r="Q98" i="12"/>
  <c r="F102" i="12"/>
  <c r="G106" i="12"/>
  <c r="K110" i="12"/>
  <c r="W114" i="12"/>
  <c r="N120" i="12"/>
  <c r="L128" i="12"/>
  <c r="J136" i="12"/>
  <c r="I144" i="12"/>
  <c r="G152" i="12"/>
  <c r="F160" i="12"/>
  <c r="D168" i="12"/>
  <c r="J20" i="12"/>
  <c r="J28" i="12"/>
  <c r="J164" i="12"/>
  <c r="K16" i="12"/>
  <c r="AA16" i="12"/>
  <c r="I18" i="12"/>
  <c r="Q18" i="12"/>
  <c r="Y18" i="12"/>
  <c r="O20" i="12"/>
  <c r="W20" i="12"/>
  <c r="M22" i="12"/>
  <c r="U22" i="12"/>
  <c r="K24" i="12"/>
  <c r="AA24" i="12"/>
  <c r="I26" i="12"/>
  <c r="Q26" i="12"/>
  <c r="Y26" i="12"/>
  <c r="G28" i="12"/>
  <c r="O28" i="12"/>
  <c r="W28" i="12"/>
  <c r="E30" i="12"/>
  <c r="M30" i="12"/>
  <c r="U30" i="12"/>
  <c r="C32" i="12"/>
  <c r="K32" i="12"/>
  <c r="AA32" i="12"/>
  <c r="I34" i="12"/>
  <c r="R34" i="12"/>
  <c r="AA34" i="12"/>
  <c r="K36" i="12"/>
  <c r="V36" i="12"/>
  <c r="G38" i="12"/>
  <c r="Q38" i="12"/>
  <c r="N40" i="12"/>
  <c r="M42" i="12"/>
  <c r="AA42" i="12"/>
  <c r="L44" i="12"/>
  <c r="Z44" i="12"/>
  <c r="N46" i="12"/>
  <c r="Y46" i="12"/>
  <c r="M48" i="12"/>
  <c r="C50" i="12"/>
  <c r="I52" i="12"/>
  <c r="Y52" i="12"/>
  <c r="O54" i="12"/>
  <c r="E56" i="12"/>
  <c r="U56" i="12"/>
  <c r="K58" i="12"/>
  <c r="AA58" i="12"/>
  <c r="Q60" i="12"/>
  <c r="G62" i="12"/>
  <c r="G64" i="12" s="1"/>
  <c r="W62" i="12"/>
  <c r="W64" i="12" s="1"/>
  <c r="C66" i="12"/>
  <c r="I68" i="12"/>
  <c r="Y68" i="12"/>
  <c r="O70" i="12"/>
  <c r="V72" i="12"/>
  <c r="N74" i="12"/>
  <c r="P76" i="12"/>
  <c r="V78" i="12"/>
  <c r="H84" i="12"/>
  <c r="N86" i="12"/>
  <c r="Z90" i="12"/>
  <c r="F94" i="12"/>
  <c r="L96" i="12"/>
  <c r="R98" i="12"/>
  <c r="G102" i="12"/>
  <c r="H106" i="12"/>
  <c r="L110" i="12"/>
  <c r="X114" i="12"/>
  <c r="O120" i="12"/>
  <c r="N128" i="12"/>
  <c r="L136" i="12"/>
  <c r="J144" i="12"/>
  <c r="G160" i="12"/>
  <c r="F168" i="12"/>
  <c r="K170" i="12"/>
  <c r="M168" i="12"/>
  <c r="I164" i="12"/>
  <c r="K162" i="12"/>
  <c r="M160" i="12"/>
  <c r="I156" i="12"/>
  <c r="K154" i="12"/>
  <c r="M152" i="12"/>
  <c r="I148" i="12"/>
  <c r="K146" i="12"/>
  <c r="M144" i="12"/>
  <c r="I140" i="12"/>
  <c r="K138" i="12"/>
  <c r="M136" i="12"/>
  <c r="I132" i="12"/>
  <c r="K130" i="12"/>
  <c r="M128" i="12"/>
  <c r="I124" i="12"/>
  <c r="K122" i="12"/>
  <c r="M120" i="12"/>
  <c r="I170" i="12"/>
  <c r="K168" i="12"/>
  <c r="M166" i="12"/>
  <c r="I162" i="12"/>
  <c r="K160" i="12"/>
  <c r="M158" i="12"/>
  <c r="I154" i="12"/>
  <c r="K152" i="12"/>
  <c r="M150" i="12"/>
  <c r="I146" i="12"/>
  <c r="K144" i="12"/>
  <c r="M142" i="12"/>
  <c r="I138" i="12"/>
  <c r="K136" i="12"/>
  <c r="M134" i="12"/>
  <c r="I130" i="12"/>
  <c r="K128" i="12"/>
  <c r="M126" i="12"/>
  <c r="I122" i="12"/>
  <c r="K120" i="12"/>
  <c r="J166" i="12"/>
  <c r="L164" i="12"/>
  <c r="J158" i="12"/>
  <c r="L156" i="12"/>
  <c r="J150" i="12"/>
  <c r="L148" i="12"/>
  <c r="J142" i="12"/>
  <c r="L140" i="12"/>
  <c r="J134" i="12"/>
  <c r="L132" i="12"/>
  <c r="J126" i="12"/>
  <c r="L124" i="12"/>
  <c r="I136" i="12"/>
  <c r="I134" i="12"/>
  <c r="J132" i="12"/>
  <c r="J130" i="12"/>
  <c r="J128" i="12"/>
  <c r="K126" i="12"/>
  <c r="K124" i="12"/>
  <c r="L122" i="12"/>
  <c r="L120" i="12"/>
  <c r="J118" i="12"/>
  <c r="L116" i="12"/>
  <c r="J110" i="12"/>
  <c r="L108" i="12"/>
  <c r="J102" i="12"/>
  <c r="L100" i="12"/>
  <c r="M170" i="12"/>
  <c r="I128" i="12"/>
  <c r="I126" i="12"/>
  <c r="J124" i="12"/>
  <c r="J122" i="12"/>
  <c r="J120" i="12"/>
  <c r="I118" i="12"/>
  <c r="K116" i="12"/>
  <c r="M114" i="12"/>
  <c r="I110" i="12"/>
  <c r="K108" i="12"/>
  <c r="M106" i="12"/>
  <c r="I102" i="12"/>
  <c r="K100" i="12"/>
  <c r="L170" i="12"/>
  <c r="L168" i="12"/>
  <c r="L166" i="12"/>
  <c r="M164" i="12"/>
  <c r="M162" i="12"/>
  <c r="I120" i="12"/>
  <c r="J116" i="12"/>
  <c r="L114" i="12"/>
  <c r="J108" i="12"/>
  <c r="L106" i="12"/>
  <c r="J100" i="12"/>
  <c r="J170" i="12"/>
  <c r="J168" i="12"/>
  <c r="K166" i="12"/>
  <c r="K164" i="12"/>
  <c r="L162" i="12"/>
  <c r="L160" i="12"/>
  <c r="L158" i="12"/>
  <c r="M156" i="12"/>
  <c r="M154" i="12"/>
  <c r="I116" i="12"/>
  <c r="K114" i="12"/>
  <c r="M112" i="12"/>
  <c r="L112" i="12"/>
  <c r="J96" i="12"/>
  <c r="L94" i="12"/>
  <c r="J88" i="12"/>
  <c r="L86" i="12"/>
  <c r="J80" i="12"/>
  <c r="L78" i="12"/>
  <c r="M118" i="12"/>
  <c r="K112" i="12"/>
  <c r="I96" i="12"/>
  <c r="K94" i="12"/>
  <c r="M92" i="12"/>
  <c r="I88" i="12"/>
  <c r="K86" i="12"/>
  <c r="M84" i="12"/>
  <c r="I80" i="12"/>
  <c r="K78" i="12"/>
  <c r="M76" i="12"/>
  <c r="L118" i="12"/>
  <c r="J112" i="12"/>
  <c r="M104" i="12"/>
  <c r="J94" i="12"/>
  <c r="L92" i="12"/>
  <c r="J86" i="12"/>
  <c r="L84" i="12"/>
  <c r="J78" i="12"/>
  <c r="L76" i="12"/>
  <c r="K118" i="12"/>
  <c r="I112" i="12"/>
  <c r="M108" i="12"/>
  <c r="K106" i="12"/>
  <c r="L104" i="12"/>
  <c r="M102" i="12"/>
  <c r="M98" i="12"/>
  <c r="I94" i="12"/>
  <c r="K92" i="12"/>
  <c r="M90" i="12"/>
  <c r="I86" i="12"/>
  <c r="K84" i="12"/>
  <c r="M82" i="12"/>
  <c r="I78" i="12"/>
  <c r="K76" i="12"/>
  <c r="I166" i="12"/>
  <c r="J162" i="12"/>
  <c r="K158" i="12"/>
  <c r="L154" i="12"/>
  <c r="L150" i="12"/>
  <c r="M146" i="12"/>
  <c r="J114" i="12"/>
  <c r="L98" i="12"/>
  <c r="J92" i="12"/>
  <c r="L82" i="12"/>
  <c r="J76" i="12"/>
  <c r="L74" i="12"/>
  <c r="K72" i="12"/>
  <c r="M70" i="12"/>
  <c r="I66" i="12"/>
  <c r="M62" i="12"/>
  <c r="M64" i="12" s="1"/>
  <c r="I58" i="12"/>
  <c r="K56" i="12"/>
  <c r="M54" i="12"/>
  <c r="I50" i="12"/>
  <c r="K48" i="12"/>
  <c r="M46" i="12"/>
  <c r="I42" i="12"/>
  <c r="K40" i="12"/>
  <c r="M38" i="12"/>
  <c r="I158" i="12"/>
  <c r="J154" i="12"/>
  <c r="K150" i="12"/>
  <c r="L146" i="12"/>
  <c r="L142" i="12"/>
  <c r="M138" i="12"/>
  <c r="I114" i="12"/>
  <c r="K98" i="12"/>
  <c r="I92" i="12"/>
  <c r="M88" i="12"/>
  <c r="K82" i="12"/>
  <c r="I76" i="12"/>
  <c r="K74" i="12"/>
  <c r="J72" i="12"/>
  <c r="L70" i="12"/>
  <c r="L62" i="12"/>
  <c r="L64" i="12" s="1"/>
  <c r="J56" i="12"/>
  <c r="L54" i="12"/>
  <c r="J48" i="12"/>
  <c r="L46" i="12"/>
  <c r="J40" i="12"/>
  <c r="I150" i="12"/>
  <c r="J146" i="12"/>
  <c r="K142" i="12"/>
  <c r="L138" i="12"/>
  <c r="L134" i="12"/>
  <c r="M130" i="12"/>
  <c r="J98" i="12"/>
  <c r="L88" i="12"/>
  <c r="J82" i="12"/>
  <c r="J74" i="12"/>
  <c r="I72" i="12"/>
  <c r="K70" i="12"/>
  <c r="M68" i="12"/>
  <c r="K62" i="12"/>
  <c r="K64" i="12" s="1"/>
  <c r="M60" i="12"/>
  <c r="I56" i="12"/>
  <c r="K54" i="12"/>
  <c r="M52" i="12"/>
  <c r="I48" i="12"/>
  <c r="K46" i="12"/>
  <c r="M44" i="12"/>
  <c r="I40" i="12"/>
  <c r="K38" i="12"/>
  <c r="M36" i="12"/>
  <c r="I142" i="12"/>
  <c r="J138" i="12"/>
  <c r="K134" i="12"/>
  <c r="L130" i="12"/>
  <c r="L126" i="12"/>
  <c r="M122" i="12"/>
  <c r="M116" i="12"/>
  <c r="I98" i="12"/>
  <c r="M94" i="12"/>
  <c r="K88" i="12"/>
  <c r="I82" i="12"/>
  <c r="M78" i="12"/>
  <c r="I74" i="12"/>
  <c r="J70" i="12"/>
  <c r="L68" i="12"/>
  <c r="J62" i="12"/>
  <c r="J64" i="12" s="1"/>
  <c r="L60" i="12"/>
  <c r="J54" i="12"/>
  <c r="L52" i="12"/>
  <c r="L18" i="12"/>
  <c r="L26" i="12"/>
  <c r="L34" i="12"/>
  <c r="J50" i="12"/>
  <c r="L56" i="12"/>
  <c r="J66" i="12"/>
  <c r="L72" i="12"/>
  <c r="K80" i="12"/>
  <c r="I90" i="12"/>
  <c r="M124" i="12"/>
  <c r="O16" i="12"/>
  <c r="Q30" i="12"/>
  <c r="Q52" i="12"/>
  <c r="I60" i="12"/>
  <c r="Q68" i="12"/>
  <c r="M132" i="12"/>
  <c r="J148" i="12"/>
  <c r="R22" i="12"/>
  <c r="N26" i="12"/>
  <c r="J42" i="12"/>
  <c r="L50" i="12"/>
  <c r="R52" i="12"/>
  <c r="N56" i="12"/>
  <c r="P62" i="12"/>
  <c r="L66" i="12"/>
  <c r="Q92" i="12"/>
  <c r="P124" i="12"/>
  <c r="U168" i="12"/>
  <c r="W166" i="12"/>
  <c r="U160" i="12"/>
  <c r="W158" i="12"/>
  <c r="U152" i="12"/>
  <c r="W150" i="12"/>
  <c r="U144" i="12"/>
  <c r="W142" i="12"/>
  <c r="U136" i="12"/>
  <c r="W134" i="12"/>
  <c r="U128" i="12"/>
  <c r="W126" i="12"/>
  <c r="U120" i="12"/>
  <c r="U166" i="12"/>
  <c r="W164" i="12"/>
  <c r="U158" i="12"/>
  <c r="W156" i="12"/>
  <c r="U150" i="12"/>
  <c r="W148" i="12"/>
  <c r="U142" i="12"/>
  <c r="W140" i="12"/>
  <c r="U134" i="12"/>
  <c r="W132" i="12"/>
  <c r="U126" i="12"/>
  <c r="W124" i="12"/>
  <c r="V170" i="12"/>
  <c r="T164" i="12"/>
  <c r="V162" i="12"/>
  <c r="T156" i="12"/>
  <c r="V154" i="12"/>
  <c r="T148" i="12"/>
  <c r="V146" i="12"/>
  <c r="T140" i="12"/>
  <c r="V138" i="12"/>
  <c r="T132" i="12"/>
  <c r="V130" i="12"/>
  <c r="T124" i="12"/>
  <c r="V122" i="12"/>
  <c r="T146" i="12"/>
  <c r="T144" i="12"/>
  <c r="T142" i="12"/>
  <c r="U140" i="12"/>
  <c r="U138" i="12"/>
  <c r="V136" i="12"/>
  <c r="V134" i="12"/>
  <c r="V132" i="12"/>
  <c r="W130" i="12"/>
  <c r="W128" i="12"/>
  <c r="T116" i="12"/>
  <c r="V114" i="12"/>
  <c r="T108" i="12"/>
  <c r="V106" i="12"/>
  <c r="T100" i="12"/>
  <c r="T138" i="12"/>
  <c r="T136" i="12"/>
  <c r="T134" i="12"/>
  <c r="U132" i="12"/>
  <c r="U130" i="12"/>
  <c r="V128" i="12"/>
  <c r="V126" i="12"/>
  <c r="V124" i="12"/>
  <c r="W122" i="12"/>
  <c r="W120" i="12"/>
  <c r="U114" i="12"/>
  <c r="W112" i="12"/>
  <c r="U106" i="12"/>
  <c r="W104" i="12"/>
  <c r="T130" i="12"/>
  <c r="T128" i="12"/>
  <c r="T126" i="12"/>
  <c r="U124" i="12"/>
  <c r="U122" i="12"/>
  <c r="V120" i="12"/>
  <c r="T114" i="12"/>
  <c r="V112" i="12"/>
  <c r="T106" i="12"/>
  <c r="V104" i="12"/>
  <c r="W170" i="12"/>
  <c r="W168" i="12"/>
  <c r="T122" i="12"/>
  <c r="T120" i="12"/>
  <c r="W118" i="12"/>
  <c r="U112" i="12"/>
  <c r="W110" i="12"/>
  <c r="U170" i="12"/>
  <c r="V168" i="12"/>
  <c r="V166" i="12"/>
  <c r="V164" i="12"/>
  <c r="W162" i="12"/>
  <c r="W160" i="12"/>
  <c r="V110" i="12"/>
  <c r="T94" i="12"/>
  <c r="V92" i="12"/>
  <c r="T86" i="12"/>
  <c r="V84" i="12"/>
  <c r="T78" i="12"/>
  <c r="V76" i="12"/>
  <c r="T170" i="12"/>
  <c r="T168" i="12"/>
  <c r="T166" i="12"/>
  <c r="U164" i="12"/>
  <c r="U162" i="12"/>
  <c r="V160" i="12"/>
  <c r="V158" i="12"/>
  <c r="V156" i="12"/>
  <c r="W154" i="12"/>
  <c r="W152" i="12"/>
  <c r="W116" i="12"/>
  <c r="U110" i="12"/>
  <c r="W98" i="12"/>
  <c r="U92" i="12"/>
  <c r="W90" i="12"/>
  <c r="U84" i="12"/>
  <c r="W82" i="12"/>
  <c r="U76" i="12"/>
  <c r="W74" i="12"/>
  <c r="T162" i="12"/>
  <c r="T160" i="12"/>
  <c r="T158" i="12"/>
  <c r="U156" i="12"/>
  <c r="U154" i="12"/>
  <c r="V152" i="12"/>
  <c r="V150" i="12"/>
  <c r="V148" i="12"/>
  <c r="W146" i="12"/>
  <c r="W144" i="12"/>
  <c r="V116" i="12"/>
  <c r="T110" i="12"/>
  <c r="V98" i="12"/>
  <c r="T92" i="12"/>
  <c r="V90" i="12"/>
  <c r="T84" i="12"/>
  <c r="V82" i="12"/>
  <c r="T76" i="12"/>
  <c r="V74" i="12"/>
  <c r="T154" i="12"/>
  <c r="T152" i="12"/>
  <c r="T150" i="12"/>
  <c r="U148" i="12"/>
  <c r="U146" i="12"/>
  <c r="V144" i="12"/>
  <c r="V142" i="12"/>
  <c r="V140" i="12"/>
  <c r="W138" i="12"/>
  <c r="W136" i="12"/>
  <c r="U116" i="12"/>
  <c r="U98" i="12"/>
  <c r="W96" i="12"/>
  <c r="U90" i="12"/>
  <c r="W88" i="12"/>
  <c r="U82" i="12"/>
  <c r="W80" i="12"/>
  <c r="V118" i="12"/>
  <c r="W102" i="12"/>
  <c r="V96" i="12"/>
  <c r="T90" i="12"/>
  <c r="V80" i="12"/>
  <c r="T72" i="12"/>
  <c r="U70" i="12"/>
  <c r="W68" i="12"/>
  <c r="U62" i="12"/>
  <c r="U64" i="12" s="1"/>
  <c r="W60" i="12"/>
  <c r="U54" i="12"/>
  <c r="W52" i="12"/>
  <c r="U46" i="12"/>
  <c r="W44" i="12"/>
  <c r="U38" i="12"/>
  <c r="W36" i="12"/>
  <c r="U118" i="12"/>
  <c r="W108" i="12"/>
  <c r="W106" i="12"/>
  <c r="U104" i="12"/>
  <c r="V102" i="12"/>
  <c r="W100" i="12"/>
  <c r="U96" i="12"/>
  <c r="W86" i="12"/>
  <c r="U80" i="12"/>
  <c r="U74" i="12"/>
  <c r="T70" i="12"/>
  <c r="V68" i="12"/>
  <c r="T62" i="12"/>
  <c r="T64" i="12" s="1"/>
  <c r="V60" i="12"/>
  <c r="T54" i="12"/>
  <c r="V52" i="12"/>
  <c r="T46" i="12"/>
  <c r="V44" i="12"/>
  <c r="T118" i="12"/>
  <c r="V108" i="12"/>
  <c r="T104" i="12"/>
  <c r="U102" i="12"/>
  <c r="V100" i="12"/>
  <c r="T96" i="12"/>
  <c r="V86" i="12"/>
  <c r="T80" i="12"/>
  <c r="T74" i="12"/>
  <c r="U68" i="12"/>
  <c r="W66" i="12"/>
  <c r="U60" i="12"/>
  <c r="W58" i="12"/>
  <c r="U52" i="12"/>
  <c r="W50" i="12"/>
  <c r="U44" i="12"/>
  <c r="W42" i="12"/>
  <c r="U36" i="12"/>
  <c r="U108" i="12"/>
  <c r="T102" i="12"/>
  <c r="U100" i="12"/>
  <c r="W92" i="12"/>
  <c r="U86" i="12"/>
  <c r="W76" i="12"/>
  <c r="T68" i="12"/>
  <c r="V66" i="12"/>
  <c r="T60" i="12"/>
  <c r="V58" i="12"/>
  <c r="T52" i="12"/>
  <c r="V50" i="12"/>
  <c r="W18" i="12"/>
  <c r="Q24" i="12"/>
  <c r="O26" i="12"/>
  <c r="W26" i="12"/>
  <c r="U28" i="12"/>
  <c r="I32" i="12"/>
  <c r="I36" i="12"/>
  <c r="J44" i="12"/>
  <c r="I54" i="12"/>
  <c r="O56" i="12"/>
  <c r="Q62" i="12"/>
  <c r="Q64" i="12" s="1"/>
  <c r="I70" i="12"/>
  <c r="R92" i="12"/>
  <c r="K104" i="12"/>
  <c r="N140" i="12"/>
  <c r="C170" i="12"/>
  <c r="E168" i="12"/>
  <c r="C162" i="12"/>
  <c r="E160" i="12"/>
  <c r="C154" i="12"/>
  <c r="E152" i="12"/>
  <c r="C146" i="12"/>
  <c r="E144" i="12"/>
  <c r="C138" i="12"/>
  <c r="E136" i="12"/>
  <c r="C130" i="12"/>
  <c r="E128" i="12"/>
  <c r="C122" i="12"/>
  <c r="E120" i="12"/>
  <c r="C168" i="12"/>
  <c r="E166" i="12"/>
  <c r="C160" i="12"/>
  <c r="E158" i="12"/>
  <c r="C152" i="12"/>
  <c r="E150" i="12"/>
  <c r="C144" i="12"/>
  <c r="E142" i="12"/>
  <c r="C136" i="12"/>
  <c r="E134" i="12"/>
  <c r="C128" i="12"/>
  <c r="E126" i="12"/>
  <c r="D164" i="12"/>
  <c r="D156" i="12"/>
  <c r="D148" i="12"/>
  <c r="D140" i="12"/>
  <c r="D132" i="12"/>
  <c r="D124" i="12"/>
  <c r="C166" i="12"/>
  <c r="C164" i="12"/>
  <c r="D162" i="12"/>
  <c r="D160" i="12"/>
  <c r="D158" i="12"/>
  <c r="E156" i="12"/>
  <c r="E154" i="12"/>
  <c r="D116" i="12"/>
  <c r="D108" i="12"/>
  <c r="C158" i="12"/>
  <c r="C156" i="12"/>
  <c r="D154" i="12"/>
  <c r="D152" i="12"/>
  <c r="D150" i="12"/>
  <c r="E148" i="12"/>
  <c r="E146" i="12"/>
  <c r="C116" i="12"/>
  <c r="E114" i="12"/>
  <c r="C108" i="12"/>
  <c r="E106" i="12"/>
  <c r="C150" i="12"/>
  <c r="C148" i="12"/>
  <c r="D146" i="12"/>
  <c r="D144" i="12"/>
  <c r="D142" i="12"/>
  <c r="E140" i="12"/>
  <c r="E138" i="12"/>
  <c r="D114" i="12"/>
  <c r="D106" i="12"/>
  <c r="C142" i="12"/>
  <c r="C140" i="12"/>
  <c r="D138" i="12"/>
  <c r="D136" i="12"/>
  <c r="D134" i="12"/>
  <c r="E132" i="12"/>
  <c r="E130" i="12"/>
  <c r="C114" i="12"/>
  <c r="E112" i="12"/>
  <c r="C134" i="12"/>
  <c r="C132" i="12"/>
  <c r="D130" i="12"/>
  <c r="D128" i="12"/>
  <c r="D126" i="12"/>
  <c r="E124" i="12"/>
  <c r="E122" i="12"/>
  <c r="E108" i="12"/>
  <c r="C106" i="12"/>
  <c r="D104" i="12"/>
  <c r="E102" i="12"/>
  <c r="D94" i="12"/>
  <c r="D86" i="12"/>
  <c r="D78" i="12"/>
  <c r="C126" i="12"/>
  <c r="C124" i="12"/>
  <c r="D122" i="12"/>
  <c r="D120" i="12"/>
  <c r="E110" i="12"/>
  <c r="C104" i="12"/>
  <c r="D102" i="12"/>
  <c r="E100" i="12"/>
  <c r="C94" i="12"/>
  <c r="E92" i="12"/>
  <c r="C86" i="12"/>
  <c r="E84" i="12"/>
  <c r="C78" i="12"/>
  <c r="E76" i="12"/>
  <c r="C120" i="12"/>
  <c r="D110" i="12"/>
  <c r="C102" i="12"/>
  <c r="D100" i="12"/>
  <c r="D92" i="12"/>
  <c r="D84" i="12"/>
  <c r="D76" i="12"/>
  <c r="E116" i="12"/>
  <c r="C110" i="12"/>
  <c r="C100" i="12"/>
  <c r="E98" i="12"/>
  <c r="C92" i="12"/>
  <c r="E90" i="12"/>
  <c r="C84" i="12"/>
  <c r="E82" i="12"/>
  <c r="D112" i="12"/>
  <c r="D90" i="12"/>
  <c r="C74" i="12"/>
  <c r="C72" i="12"/>
  <c r="E70" i="12"/>
  <c r="E62" i="12"/>
  <c r="E64" i="12" s="1"/>
  <c r="C56" i="12"/>
  <c r="E54" i="12"/>
  <c r="C48" i="12"/>
  <c r="E46" i="12"/>
  <c r="C40" i="12"/>
  <c r="E38" i="12"/>
  <c r="C112" i="12"/>
  <c r="E96" i="12"/>
  <c r="C90" i="12"/>
  <c r="E80" i="12"/>
  <c r="D70" i="12"/>
  <c r="D62" i="12"/>
  <c r="D64" i="12" s="1"/>
  <c r="D54" i="12"/>
  <c r="D46" i="12"/>
  <c r="E170" i="12"/>
  <c r="D96" i="12"/>
  <c r="D80" i="12"/>
  <c r="C70" i="12"/>
  <c r="E68" i="12"/>
  <c r="C62" i="12"/>
  <c r="C64" i="12" s="1"/>
  <c r="E60" i="12"/>
  <c r="C54" i="12"/>
  <c r="E52" i="12"/>
  <c r="C46" i="12"/>
  <c r="E44" i="12"/>
  <c r="C38" i="12"/>
  <c r="E36" i="12"/>
  <c r="D170" i="12"/>
  <c r="D166" i="12"/>
  <c r="E162" i="12"/>
  <c r="C96" i="12"/>
  <c r="E86" i="12"/>
  <c r="C80" i="12"/>
  <c r="D68" i="12"/>
  <c r="D60" i="12"/>
  <c r="D52" i="12"/>
  <c r="D16" i="12"/>
  <c r="L16" i="12"/>
  <c r="T16" i="12"/>
  <c r="J18" i="12"/>
  <c r="R18" i="12"/>
  <c r="Z18" i="12"/>
  <c r="H20" i="12"/>
  <c r="P20" i="12"/>
  <c r="X20" i="12"/>
  <c r="F22" i="12"/>
  <c r="N22" i="12"/>
  <c r="V22" i="12"/>
  <c r="D24" i="12"/>
  <c r="L24" i="12"/>
  <c r="T24" i="12"/>
  <c r="J26" i="12"/>
  <c r="R26" i="12"/>
  <c r="Z26" i="12"/>
  <c r="H28" i="12"/>
  <c r="P28" i="12"/>
  <c r="X28" i="12"/>
  <c r="F30" i="12"/>
  <c r="N30" i="12"/>
  <c r="V30" i="12"/>
  <c r="D32" i="12"/>
  <c r="L32" i="12"/>
  <c r="T32" i="12"/>
  <c r="J34" i="12"/>
  <c r="L36" i="12"/>
  <c r="X36" i="12"/>
  <c r="H38" i="12"/>
  <c r="R38" i="12"/>
  <c r="D40" i="12"/>
  <c r="O40" i="12"/>
  <c r="C42" i="12"/>
  <c r="N42" i="12"/>
  <c r="P44" i="12"/>
  <c r="AA44" i="12"/>
  <c r="O46" i="12"/>
  <c r="Z46" i="12"/>
  <c r="N48" i="12"/>
  <c r="D50" i="12"/>
  <c r="T50" i="12"/>
  <c r="J52" i="12"/>
  <c r="AC52" i="12" s="1"/>
  <c r="Z52" i="12"/>
  <c r="P54" i="12"/>
  <c r="F56" i="12"/>
  <c r="V56" i="12"/>
  <c r="L58" i="12"/>
  <c r="R60" i="12"/>
  <c r="H62" i="12"/>
  <c r="X62" i="12"/>
  <c r="X64" i="12" s="1"/>
  <c r="D66" i="12"/>
  <c r="T66" i="12"/>
  <c r="J68" i="12"/>
  <c r="Z68" i="12"/>
  <c r="P70" i="12"/>
  <c r="F72" i="12"/>
  <c r="W72" i="12"/>
  <c r="Q74" i="12"/>
  <c r="Q76" i="12"/>
  <c r="W78" i="12"/>
  <c r="C82" i="12"/>
  <c r="I84" i="12"/>
  <c r="O86" i="12"/>
  <c r="U88" i="12"/>
  <c r="AA90" i="12"/>
  <c r="G94" i="12"/>
  <c r="M96" i="12"/>
  <c r="K102" i="12"/>
  <c r="I106" i="12"/>
  <c r="M110" i="12"/>
  <c r="Y114" i="12"/>
  <c r="Q120" i="12"/>
  <c r="O128" i="12"/>
  <c r="L144" i="12"/>
  <c r="J152" i="12"/>
  <c r="I160" i="12"/>
  <c r="J38" i="12"/>
  <c r="K132" i="12"/>
  <c r="O166" i="12"/>
  <c r="Q164" i="12"/>
  <c r="O158" i="12"/>
  <c r="Q156" i="12"/>
  <c r="O150" i="12"/>
  <c r="Q148" i="12"/>
  <c r="O142" i="12"/>
  <c r="Q140" i="12"/>
  <c r="O134" i="12"/>
  <c r="Q132" i="12"/>
  <c r="O126" i="12"/>
  <c r="Q124" i="12"/>
  <c r="Q170" i="12"/>
  <c r="O164" i="12"/>
  <c r="Q162" i="12"/>
  <c r="O156" i="12"/>
  <c r="Q154" i="12"/>
  <c r="O148" i="12"/>
  <c r="Q146" i="12"/>
  <c r="O140" i="12"/>
  <c r="Q138" i="12"/>
  <c r="O132" i="12"/>
  <c r="Q130" i="12"/>
  <c r="O124" i="12"/>
  <c r="Q122" i="12"/>
  <c r="N170" i="12"/>
  <c r="P168" i="12"/>
  <c r="R166" i="12"/>
  <c r="N162" i="12"/>
  <c r="P160" i="12"/>
  <c r="R158" i="12"/>
  <c r="N154" i="12"/>
  <c r="P152" i="12"/>
  <c r="R150" i="12"/>
  <c r="N146" i="12"/>
  <c r="P144" i="12"/>
  <c r="R142" i="12"/>
  <c r="N138" i="12"/>
  <c r="P136" i="12"/>
  <c r="R134" i="12"/>
  <c r="N130" i="12"/>
  <c r="P128" i="12"/>
  <c r="R126" i="12"/>
  <c r="N122" i="12"/>
  <c r="P120" i="12"/>
  <c r="O170" i="12"/>
  <c r="O168" i="12"/>
  <c r="P166" i="12"/>
  <c r="P164" i="12"/>
  <c r="P162" i="12"/>
  <c r="Q160" i="12"/>
  <c r="Q158" i="12"/>
  <c r="R156" i="12"/>
  <c r="R154" i="12"/>
  <c r="R152" i="12"/>
  <c r="R118" i="12"/>
  <c r="N114" i="12"/>
  <c r="P112" i="12"/>
  <c r="R110" i="12"/>
  <c r="N106" i="12"/>
  <c r="P104" i="12"/>
  <c r="R102" i="12"/>
  <c r="N168" i="12"/>
  <c r="N166" i="12"/>
  <c r="N164" i="12"/>
  <c r="O162" i="12"/>
  <c r="O160" i="12"/>
  <c r="P158" i="12"/>
  <c r="P156" i="12"/>
  <c r="P154" i="12"/>
  <c r="Q152" i="12"/>
  <c r="Q150" i="12"/>
  <c r="R148" i="12"/>
  <c r="R146" i="12"/>
  <c r="R144" i="12"/>
  <c r="Q118" i="12"/>
  <c r="O112" i="12"/>
  <c r="Q110" i="12"/>
  <c r="O104" i="12"/>
  <c r="Q102" i="12"/>
  <c r="N160" i="12"/>
  <c r="N158" i="12"/>
  <c r="N156" i="12"/>
  <c r="O154" i="12"/>
  <c r="O152" i="12"/>
  <c r="P150" i="12"/>
  <c r="P148" i="12"/>
  <c r="P146" i="12"/>
  <c r="Q144" i="12"/>
  <c r="Q142" i="12"/>
  <c r="R140" i="12"/>
  <c r="R138" i="12"/>
  <c r="R136" i="12"/>
  <c r="P118" i="12"/>
  <c r="R116" i="12"/>
  <c r="N112" i="12"/>
  <c r="P110" i="12"/>
  <c r="R108" i="12"/>
  <c r="N104" i="12"/>
  <c r="P102" i="12"/>
  <c r="R100" i="12"/>
  <c r="N152" i="12"/>
  <c r="N150" i="12"/>
  <c r="N148" i="12"/>
  <c r="O146" i="12"/>
  <c r="O144" i="12"/>
  <c r="P142" i="12"/>
  <c r="P140" i="12"/>
  <c r="P138" i="12"/>
  <c r="Q136" i="12"/>
  <c r="Q134" i="12"/>
  <c r="R132" i="12"/>
  <c r="R130" i="12"/>
  <c r="R128" i="12"/>
  <c r="O118" i="12"/>
  <c r="Q116" i="12"/>
  <c r="O110" i="12"/>
  <c r="Q108" i="12"/>
  <c r="N118" i="12"/>
  <c r="R114" i="12"/>
  <c r="P108" i="12"/>
  <c r="Q106" i="12"/>
  <c r="R104" i="12"/>
  <c r="Q100" i="12"/>
  <c r="P98" i="12"/>
  <c r="R96" i="12"/>
  <c r="N92" i="12"/>
  <c r="P90" i="12"/>
  <c r="R88" i="12"/>
  <c r="N84" i="12"/>
  <c r="P82" i="12"/>
  <c r="R80" i="12"/>
  <c r="N76" i="12"/>
  <c r="P74" i="12"/>
  <c r="R72" i="12"/>
  <c r="Q114" i="12"/>
  <c r="O108" i="12"/>
  <c r="P106" i="12"/>
  <c r="Q104" i="12"/>
  <c r="O102" i="12"/>
  <c r="P100" i="12"/>
  <c r="O98" i="12"/>
  <c r="Q96" i="12"/>
  <c r="O90" i="12"/>
  <c r="Q88" i="12"/>
  <c r="O82" i="12"/>
  <c r="Q80" i="12"/>
  <c r="O74" i="12"/>
  <c r="R170" i="12"/>
  <c r="R168" i="12"/>
  <c r="P114" i="12"/>
  <c r="N108" i="12"/>
  <c r="O106" i="12"/>
  <c r="N102" i="12"/>
  <c r="O100" i="12"/>
  <c r="N98" i="12"/>
  <c r="P96" i="12"/>
  <c r="R94" i="12"/>
  <c r="N90" i="12"/>
  <c r="P88" i="12"/>
  <c r="R86" i="12"/>
  <c r="N82" i="12"/>
  <c r="P80" i="12"/>
  <c r="R78" i="12"/>
  <c r="P170" i="12"/>
  <c r="Q168" i="12"/>
  <c r="Q166" i="12"/>
  <c r="R164" i="12"/>
  <c r="R162" i="12"/>
  <c r="R160" i="12"/>
  <c r="O114" i="12"/>
  <c r="N100" i="12"/>
  <c r="O96" i="12"/>
  <c r="Q94" i="12"/>
  <c r="O88" i="12"/>
  <c r="Q86" i="12"/>
  <c r="O80" i="12"/>
  <c r="Q78" i="12"/>
  <c r="N142" i="12"/>
  <c r="O138" i="12"/>
  <c r="P134" i="12"/>
  <c r="P130" i="12"/>
  <c r="Q126" i="12"/>
  <c r="R122" i="12"/>
  <c r="P116" i="12"/>
  <c r="P94" i="12"/>
  <c r="N88" i="12"/>
  <c r="R84" i="12"/>
  <c r="P78" i="12"/>
  <c r="O68" i="12"/>
  <c r="Q66" i="12"/>
  <c r="O60" i="12"/>
  <c r="Q58" i="12"/>
  <c r="O52" i="12"/>
  <c r="Q50" i="12"/>
  <c r="O44" i="12"/>
  <c r="Q42" i="12"/>
  <c r="O36" i="12"/>
  <c r="Q34" i="12"/>
  <c r="N134" i="12"/>
  <c r="O130" i="12"/>
  <c r="P126" i="12"/>
  <c r="P122" i="12"/>
  <c r="O116" i="12"/>
  <c r="O94" i="12"/>
  <c r="Q84" i="12"/>
  <c r="O78" i="12"/>
  <c r="N68" i="12"/>
  <c r="P66" i="12"/>
  <c r="N60" i="12"/>
  <c r="P58" i="12"/>
  <c r="R56" i="12"/>
  <c r="N52" i="12"/>
  <c r="P50" i="12"/>
  <c r="R48" i="12"/>
  <c r="N44" i="12"/>
  <c r="P42" i="12"/>
  <c r="R40" i="12"/>
  <c r="N126" i="12"/>
  <c r="O122" i="12"/>
  <c r="N116" i="12"/>
  <c r="N94" i="12"/>
  <c r="R90" i="12"/>
  <c r="P84" i="12"/>
  <c r="N78" i="12"/>
  <c r="Q72" i="12"/>
  <c r="O66" i="12"/>
  <c r="O58" i="12"/>
  <c r="Q56" i="12"/>
  <c r="O50" i="12"/>
  <c r="Q48" i="12"/>
  <c r="O42" i="12"/>
  <c r="Q40" i="12"/>
  <c r="R106" i="12"/>
  <c r="Q90" i="12"/>
  <c r="O84" i="12"/>
  <c r="P72" i="12"/>
  <c r="R70" i="12"/>
  <c r="N66" i="12"/>
  <c r="P64" i="12"/>
  <c r="R62" i="12"/>
  <c r="R64" i="12" s="1"/>
  <c r="N58" i="12"/>
  <c r="P56" i="12"/>
  <c r="R54" i="12"/>
  <c r="N50" i="12"/>
  <c r="P48" i="12"/>
  <c r="K20" i="12"/>
  <c r="I22" i="12"/>
  <c r="Q22" i="12"/>
  <c r="I30" i="12"/>
  <c r="O32" i="12"/>
  <c r="M34" i="12"/>
  <c r="Q36" i="12"/>
  <c r="M56" i="12"/>
  <c r="O62" i="12"/>
  <c r="O64" i="12" s="1"/>
  <c r="K66" i="12"/>
  <c r="L80" i="12"/>
  <c r="I104" i="12"/>
  <c r="R112" i="12"/>
  <c r="K140" i="12"/>
  <c r="N18" i="12"/>
  <c r="J22" i="12"/>
  <c r="P24" i="12"/>
  <c r="L28" i="12"/>
  <c r="J30" i="12"/>
  <c r="R36" i="12"/>
  <c r="N38" i="12"/>
  <c r="R68" i="12"/>
  <c r="M80" i="12"/>
  <c r="K90" i="12"/>
  <c r="J104" i="12"/>
  <c r="M140" i="12"/>
  <c r="K148" i="12"/>
  <c r="Q16" i="12"/>
  <c r="O18" i="12"/>
  <c r="U20" i="12"/>
  <c r="Q32" i="12"/>
  <c r="O38" i="12"/>
  <c r="W40" i="12"/>
  <c r="K42" i="12"/>
  <c r="V42" i="12"/>
  <c r="I46" i="12"/>
  <c r="W46" i="12"/>
  <c r="W48" i="12"/>
  <c r="U58" i="12"/>
  <c r="T82" i="12"/>
  <c r="K156" i="12"/>
  <c r="G166" i="12"/>
  <c r="G158" i="12"/>
  <c r="G150" i="12"/>
  <c r="G142" i="12"/>
  <c r="G134" i="12"/>
  <c r="G126" i="12"/>
  <c r="G164" i="12"/>
  <c r="G156" i="12"/>
  <c r="G148" i="12"/>
  <c r="G140" i="12"/>
  <c r="G132" i="12"/>
  <c r="G124" i="12"/>
  <c r="F170" i="12"/>
  <c r="H168" i="12"/>
  <c r="F162" i="12"/>
  <c r="H160" i="12"/>
  <c r="F154" i="12"/>
  <c r="H152" i="12"/>
  <c r="F146" i="12"/>
  <c r="H144" i="12"/>
  <c r="F138" i="12"/>
  <c r="H136" i="12"/>
  <c r="F130" i="12"/>
  <c r="H128" i="12"/>
  <c r="F122" i="12"/>
  <c r="H120" i="12"/>
  <c r="F152" i="12"/>
  <c r="F150" i="12"/>
  <c r="F148" i="12"/>
  <c r="G146" i="12"/>
  <c r="G144" i="12"/>
  <c r="H142" i="12"/>
  <c r="H140" i="12"/>
  <c r="H138" i="12"/>
  <c r="F114" i="12"/>
  <c r="H112" i="12"/>
  <c r="F106" i="12"/>
  <c r="H104" i="12"/>
  <c r="F144" i="12"/>
  <c r="F142" i="12"/>
  <c r="F140" i="12"/>
  <c r="G138" i="12"/>
  <c r="G136" i="12"/>
  <c r="H134" i="12"/>
  <c r="H132" i="12"/>
  <c r="H130" i="12"/>
  <c r="G112" i="12"/>
  <c r="G104" i="12"/>
  <c r="F136" i="12"/>
  <c r="F134" i="12"/>
  <c r="F132" i="12"/>
  <c r="G130" i="12"/>
  <c r="G128" i="12"/>
  <c r="H126" i="12"/>
  <c r="H124" i="12"/>
  <c r="H122" i="12"/>
  <c r="H118" i="12"/>
  <c r="F112" i="12"/>
  <c r="H110" i="12"/>
  <c r="F104" i="12"/>
  <c r="H102" i="12"/>
  <c r="F128" i="12"/>
  <c r="F126" i="12"/>
  <c r="F124" i="12"/>
  <c r="G122" i="12"/>
  <c r="G120" i="12"/>
  <c r="G118" i="12"/>
  <c r="G110" i="12"/>
  <c r="F120" i="12"/>
  <c r="H116" i="12"/>
  <c r="F110" i="12"/>
  <c r="F100" i="12"/>
  <c r="H98" i="12"/>
  <c r="F92" i="12"/>
  <c r="H90" i="12"/>
  <c r="F84" i="12"/>
  <c r="H82" i="12"/>
  <c r="F76" i="12"/>
  <c r="H74" i="12"/>
  <c r="G116" i="12"/>
  <c r="G98" i="12"/>
  <c r="G90" i="12"/>
  <c r="G82" i="12"/>
  <c r="F116" i="12"/>
  <c r="F98" i="12"/>
  <c r="H96" i="12"/>
  <c r="F90" i="12"/>
  <c r="H88" i="12"/>
  <c r="F82" i="12"/>
  <c r="H80" i="12"/>
  <c r="G96" i="12"/>
  <c r="G88" i="12"/>
  <c r="G80" i="12"/>
  <c r="H170" i="12"/>
  <c r="F96" i="12"/>
  <c r="H86" i="12"/>
  <c r="F80" i="12"/>
  <c r="G68" i="12"/>
  <c r="G60" i="12"/>
  <c r="G52" i="12"/>
  <c r="G44" i="12"/>
  <c r="G36" i="12"/>
  <c r="G170" i="12"/>
  <c r="H166" i="12"/>
  <c r="H162" i="12"/>
  <c r="G86" i="12"/>
  <c r="F68" i="12"/>
  <c r="H66" i="12"/>
  <c r="F60" i="12"/>
  <c r="H58" i="12"/>
  <c r="F52" i="12"/>
  <c r="H50" i="12"/>
  <c r="F44" i="12"/>
  <c r="H42" i="12"/>
  <c r="F166" i="12"/>
  <c r="G162" i="12"/>
  <c r="H158" i="12"/>
  <c r="H154" i="12"/>
  <c r="H114" i="12"/>
  <c r="H92" i="12"/>
  <c r="F86" i="12"/>
  <c r="H76" i="12"/>
  <c r="G66" i="12"/>
  <c r="G58" i="12"/>
  <c r="G50" i="12"/>
  <c r="G42" i="12"/>
  <c r="F158" i="12"/>
  <c r="G154" i="12"/>
  <c r="H150" i="12"/>
  <c r="H146" i="12"/>
  <c r="G114" i="12"/>
  <c r="G92" i="12"/>
  <c r="G76" i="12"/>
  <c r="H72" i="12"/>
  <c r="F66" i="12"/>
  <c r="H64" i="12"/>
  <c r="F58" i="12"/>
  <c r="H56" i="12"/>
  <c r="F50" i="12"/>
  <c r="E16" i="12"/>
  <c r="M16" i="12"/>
  <c r="U16" i="12"/>
  <c r="C18" i="12"/>
  <c r="K18" i="12"/>
  <c r="AA18" i="12"/>
  <c r="I20" i="12"/>
  <c r="Q20" i="12"/>
  <c r="Y20" i="12"/>
  <c r="G22" i="12"/>
  <c r="O22" i="12"/>
  <c r="W22" i="12"/>
  <c r="E24" i="12"/>
  <c r="M24" i="12"/>
  <c r="U24" i="12"/>
  <c r="C26" i="12"/>
  <c r="K26" i="12"/>
  <c r="AA26" i="12"/>
  <c r="I28" i="12"/>
  <c r="Q28" i="12"/>
  <c r="Y28" i="12"/>
  <c r="G30" i="12"/>
  <c r="O30" i="12"/>
  <c r="W30" i="12"/>
  <c r="E32" i="12"/>
  <c r="M32" i="12"/>
  <c r="U32" i="12"/>
  <c r="C34" i="12"/>
  <c r="K34" i="12"/>
  <c r="T34" i="12"/>
  <c r="C36" i="12"/>
  <c r="N36" i="12"/>
  <c r="Y36" i="12"/>
  <c r="I38" i="12"/>
  <c r="T38" i="12"/>
  <c r="E40" i="12"/>
  <c r="P40" i="12"/>
  <c r="D42" i="12"/>
  <c r="R42" i="12"/>
  <c r="C44" i="12"/>
  <c r="Q44" i="12"/>
  <c r="P46" i="12"/>
  <c r="D48" i="12"/>
  <c r="O48" i="12"/>
  <c r="E50" i="12"/>
  <c r="U50" i="12"/>
  <c r="K52" i="12"/>
  <c r="AA52" i="12"/>
  <c r="Q54" i="12"/>
  <c r="G56" i="12"/>
  <c r="W56" i="12"/>
  <c r="M58" i="12"/>
  <c r="C60" i="12"/>
  <c r="I62" i="12"/>
  <c r="I64" i="12" s="1"/>
  <c r="Y62" i="12"/>
  <c r="Y64" i="12" s="1"/>
  <c r="E66" i="12"/>
  <c r="U66" i="12"/>
  <c r="K68" i="12"/>
  <c r="AA68" i="12"/>
  <c r="Q70" i="12"/>
  <c r="G72" i="12"/>
  <c r="X72" i="12"/>
  <c r="R74" i="12"/>
  <c r="R76" i="12"/>
  <c r="X78" i="12"/>
  <c r="D82" i="12"/>
  <c r="J84" i="12"/>
  <c r="P86" i="12"/>
  <c r="V88" i="12"/>
  <c r="H94" i="12"/>
  <c r="N96" i="12"/>
  <c r="T98" i="12"/>
  <c r="L102" i="12"/>
  <c r="J106" i="12"/>
  <c r="N110" i="12"/>
  <c r="Z114" i="12"/>
  <c r="R120" i="12"/>
  <c r="Q128" i="12"/>
  <c r="O136" i="12"/>
  <c r="N144" i="12"/>
  <c r="L152" i="12"/>
  <c r="J160" i="12"/>
  <c r="I168" i="12"/>
  <c r="AC46" i="12" l="1"/>
  <c r="AC58" i="12"/>
  <c r="AC76" i="12"/>
  <c r="AC60" i="12"/>
  <c r="AC28" i="12"/>
  <c r="AC22" i="12"/>
  <c r="AC16" i="12"/>
  <c r="AC20" i="12"/>
  <c r="AC98" i="12"/>
  <c r="AC88" i="12"/>
  <c r="AC68" i="12"/>
  <c r="AC118" i="12"/>
  <c r="AC24" i="12"/>
  <c r="AC30" i="12"/>
  <c r="AC38" i="12"/>
  <c r="AC70" i="12"/>
  <c r="AC104" i="12"/>
  <c r="AC158" i="12"/>
  <c r="AC164" i="12"/>
  <c r="AC34" i="12"/>
  <c r="AC18" i="12"/>
  <c r="AC80" i="12"/>
  <c r="AC90" i="12"/>
  <c r="AC56" i="12"/>
  <c r="AC78" i="12"/>
  <c r="AC116" i="12"/>
  <c r="AC166" i="12"/>
  <c r="AC128" i="12"/>
  <c r="AC160" i="12"/>
  <c r="AC138" i="12"/>
  <c r="AC170" i="12"/>
  <c r="AC32" i="12"/>
  <c r="AC42" i="12"/>
  <c r="AC64" i="12"/>
  <c r="AC146" i="12"/>
  <c r="AC54" i="12"/>
  <c r="AC92" i="12"/>
  <c r="AC124" i="12"/>
  <c r="AC142" i="12"/>
  <c r="AC148" i="12"/>
  <c r="AC84" i="12"/>
  <c r="AC96" i="12"/>
  <c r="AC112" i="12"/>
  <c r="AC86" i="12"/>
  <c r="AC106" i="12"/>
  <c r="AC44" i="12"/>
  <c r="AC26" i="12"/>
  <c r="AC40" i="12"/>
  <c r="AC72" i="12"/>
  <c r="AC102" i="12"/>
  <c r="AC94" i="12"/>
  <c r="AC126" i="12"/>
  <c r="AC114" i="12"/>
  <c r="AC150" i="12"/>
  <c r="AC144" i="12"/>
  <c r="AC122" i="12"/>
  <c r="AC154" i="12"/>
  <c r="AC140" i="12"/>
  <c r="AC168" i="12"/>
  <c r="AC36" i="12"/>
  <c r="AC82" i="12"/>
  <c r="AC62" i="12"/>
  <c r="AC74" i="12"/>
  <c r="AC100" i="12"/>
  <c r="AC132" i="12"/>
  <c r="AC134" i="12"/>
  <c r="AC136" i="12"/>
  <c r="AC66" i="12"/>
  <c r="AC48" i="12"/>
  <c r="AC110" i="12"/>
  <c r="AC120" i="12"/>
  <c r="AC108" i="12"/>
  <c r="AC156" i="12"/>
  <c r="AC152" i="12"/>
  <c r="AC130" i="12"/>
  <c r="AC162" i="12"/>
  <c r="AC50" i="12"/>
  <c r="G6" i="8" l="1"/>
  <c r="H6" i="8"/>
  <c r="I6" i="8"/>
  <c r="J6" i="8"/>
  <c r="K6" i="8"/>
  <c r="L6" i="8"/>
  <c r="F6" i="8"/>
  <c r="AC60" i="11"/>
  <c r="AC56" i="11"/>
  <c r="AC52" i="11"/>
  <c r="AC28" i="11"/>
  <c r="X13" i="11"/>
  <c r="Z20" i="11" s="1"/>
  <c r="T13" i="11"/>
  <c r="V20" i="11" s="1"/>
  <c r="N13" i="11"/>
  <c r="O48" i="11" s="1"/>
  <c r="I13" i="11"/>
  <c r="M46" i="11" s="1"/>
  <c r="F13" i="11"/>
  <c r="H40" i="11" s="1"/>
  <c r="C13" i="11"/>
  <c r="C22" i="11" s="1"/>
  <c r="AA8" i="11"/>
  <c r="Z8" i="11"/>
  <c r="Y8" i="11"/>
  <c r="X8" i="11"/>
  <c r="R8" i="11"/>
  <c r="Q8" i="11"/>
  <c r="P8" i="11"/>
  <c r="O8" i="11"/>
  <c r="N8" i="11"/>
  <c r="H8" i="11"/>
  <c r="G8" i="11"/>
  <c r="F8" i="11"/>
  <c r="Q5" i="11"/>
  <c r="S13" i="11" s="1"/>
  <c r="S58" i="11" s="1"/>
  <c r="AC58" i="11" s="1"/>
  <c r="L5" i="11"/>
  <c r="K5" i="11"/>
  <c r="J5" i="11"/>
  <c r="I5" i="11"/>
  <c r="H5" i="11"/>
  <c r="G5" i="11"/>
  <c r="F5" i="11"/>
  <c r="AB4" i="11"/>
  <c r="Y4" i="11"/>
  <c r="AC60" i="10"/>
  <c r="AC56" i="10"/>
  <c r="AC52" i="10"/>
  <c r="AC28" i="10"/>
  <c r="X13" i="10"/>
  <c r="Z20" i="10" s="1"/>
  <c r="T13" i="10"/>
  <c r="V20" i="10" s="1"/>
  <c r="N13" i="10"/>
  <c r="O48" i="10" s="1"/>
  <c r="I13" i="10"/>
  <c r="M46" i="10" s="1"/>
  <c r="F13" i="10"/>
  <c r="H40" i="10" s="1"/>
  <c r="C13" i="10"/>
  <c r="E40" i="10" s="1"/>
  <c r="AA8" i="10"/>
  <c r="Z8" i="10"/>
  <c r="Y8" i="10"/>
  <c r="X8" i="10"/>
  <c r="R8" i="10"/>
  <c r="Q8" i="10"/>
  <c r="P8" i="10"/>
  <c r="O8" i="10"/>
  <c r="N8" i="10"/>
  <c r="H8" i="10"/>
  <c r="G8" i="10"/>
  <c r="F8" i="10"/>
  <c r="Q5" i="10"/>
  <c r="S13" i="10" s="1"/>
  <c r="S58" i="10" s="1"/>
  <c r="AC58" i="10" s="1"/>
  <c r="L5" i="10"/>
  <c r="K5" i="10"/>
  <c r="J5" i="10"/>
  <c r="I5" i="10"/>
  <c r="H5" i="10"/>
  <c r="G5" i="10"/>
  <c r="F5" i="10"/>
  <c r="AB4" i="10"/>
  <c r="Y4" i="10"/>
  <c r="AB4" i="6"/>
  <c r="AC60" i="8"/>
  <c r="AC56" i="8"/>
  <c r="AC52" i="8"/>
  <c r="AC28" i="8"/>
  <c r="X13" i="8"/>
  <c r="Z20" i="8" s="1"/>
  <c r="T13" i="8"/>
  <c r="V20" i="8" s="1"/>
  <c r="N13" i="8"/>
  <c r="O48" i="8" s="1"/>
  <c r="I13" i="8"/>
  <c r="M46" i="8" s="1"/>
  <c r="F13" i="8"/>
  <c r="H40" i="8" s="1"/>
  <c r="C13" i="8"/>
  <c r="E40" i="8" s="1"/>
  <c r="AA8" i="8"/>
  <c r="Z8" i="8"/>
  <c r="Y8" i="8"/>
  <c r="X8" i="8"/>
  <c r="R8" i="8"/>
  <c r="Q8" i="8"/>
  <c r="P8" i="8"/>
  <c r="O8" i="8"/>
  <c r="N8" i="8"/>
  <c r="H8" i="8"/>
  <c r="G8" i="8"/>
  <c r="F8" i="8"/>
  <c r="Q5" i="8"/>
  <c r="S13" i="8" s="1"/>
  <c r="S58" i="8" s="1"/>
  <c r="AC58" i="8" s="1"/>
  <c r="L5" i="8"/>
  <c r="K5" i="8"/>
  <c r="J5" i="8"/>
  <c r="I5" i="8"/>
  <c r="H5" i="8"/>
  <c r="G5" i="8"/>
  <c r="F5" i="8"/>
  <c r="Y4" i="8"/>
  <c r="AA36" i="8" l="1"/>
  <c r="K20" i="11"/>
  <c r="T16" i="11"/>
  <c r="AC16" i="11" s="1"/>
  <c r="X16" i="11"/>
  <c r="AA36" i="11"/>
  <c r="F32" i="10"/>
  <c r="AA36" i="10"/>
  <c r="T16" i="10"/>
  <c r="K20" i="10"/>
  <c r="K20" i="8"/>
  <c r="T16" i="8"/>
  <c r="F32" i="8"/>
  <c r="J48" i="8"/>
  <c r="AC48" i="8" s="1"/>
  <c r="G36" i="11"/>
  <c r="X16" i="8"/>
  <c r="W36" i="8"/>
  <c r="X16" i="10"/>
  <c r="W36" i="10"/>
  <c r="F20" i="11"/>
  <c r="W36" i="11"/>
  <c r="L24" i="8"/>
  <c r="U44" i="8"/>
  <c r="AC44" i="8" s="1"/>
  <c r="L24" i="10"/>
  <c r="U44" i="10"/>
  <c r="K26" i="11"/>
  <c r="U44" i="11"/>
  <c r="K26" i="8"/>
  <c r="Y44" i="8"/>
  <c r="K26" i="10"/>
  <c r="Y44" i="10"/>
  <c r="Y44" i="11"/>
  <c r="J48" i="10"/>
  <c r="AC48" i="10" s="1"/>
  <c r="K30" i="11"/>
  <c r="V50" i="11"/>
  <c r="K30" i="8"/>
  <c r="V50" i="8"/>
  <c r="K30" i="10"/>
  <c r="V50" i="10"/>
  <c r="AC50" i="10" s="1"/>
  <c r="C32" i="11"/>
  <c r="AC32" i="11" s="1"/>
  <c r="C32" i="8"/>
  <c r="Z50" i="8"/>
  <c r="C32" i="10"/>
  <c r="Z50" i="10"/>
  <c r="F32" i="11"/>
  <c r="R18" i="11"/>
  <c r="N22" i="11"/>
  <c r="N34" i="11"/>
  <c r="R46" i="11"/>
  <c r="AC46" i="11" s="1"/>
  <c r="P20" i="11"/>
  <c r="E42" i="11"/>
  <c r="D54" i="11"/>
  <c r="C20" i="11"/>
  <c r="F22" i="11"/>
  <c r="L24" i="11"/>
  <c r="P26" i="11"/>
  <c r="P30" i="11"/>
  <c r="AC30" i="11" s="1"/>
  <c r="D36" i="11"/>
  <c r="E40" i="11"/>
  <c r="AC40" i="11" s="1"/>
  <c r="H42" i="11"/>
  <c r="J48" i="11"/>
  <c r="AC48" i="11" s="1"/>
  <c r="Z50" i="11"/>
  <c r="G54" i="11"/>
  <c r="P38" i="11"/>
  <c r="M18" i="11"/>
  <c r="AC18" i="11" s="1"/>
  <c r="I22" i="11"/>
  <c r="Q24" i="11"/>
  <c r="I34" i="11"/>
  <c r="K38" i="11"/>
  <c r="AC40" i="10"/>
  <c r="R18" i="10"/>
  <c r="N22" i="10"/>
  <c r="N34" i="10"/>
  <c r="P38" i="10"/>
  <c r="R46" i="10"/>
  <c r="AC46" i="10" s="1"/>
  <c r="P20" i="10"/>
  <c r="C22" i="10"/>
  <c r="E42" i="10"/>
  <c r="D54" i="10"/>
  <c r="C20" i="10"/>
  <c r="F22" i="10"/>
  <c r="P26" i="10"/>
  <c r="P30" i="10"/>
  <c r="D36" i="10"/>
  <c r="H42" i="10"/>
  <c r="G54" i="10"/>
  <c r="M18" i="10"/>
  <c r="AC18" i="10" s="1"/>
  <c r="F20" i="10"/>
  <c r="I22" i="10"/>
  <c r="Q24" i="10"/>
  <c r="I34" i="10"/>
  <c r="G36" i="10"/>
  <c r="K38" i="10"/>
  <c r="AC40" i="8"/>
  <c r="R18" i="8"/>
  <c r="N22" i="8"/>
  <c r="N34" i="8"/>
  <c r="P38" i="8"/>
  <c r="R46" i="8"/>
  <c r="AC46" i="8" s="1"/>
  <c r="P20" i="8"/>
  <c r="C22" i="8"/>
  <c r="E42" i="8"/>
  <c r="D54" i="8"/>
  <c r="C20" i="8"/>
  <c r="F22" i="8"/>
  <c r="P26" i="8"/>
  <c r="AC26" i="8" s="1"/>
  <c r="P30" i="8"/>
  <c r="D36" i="8"/>
  <c r="H42" i="8"/>
  <c r="G54" i="8"/>
  <c r="M18" i="8"/>
  <c r="AC18" i="8" s="1"/>
  <c r="F20" i="8"/>
  <c r="I22" i="8"/>
  <c r="Q24" i="8"/>
  <c r="AC24" i="8" s="1"/>
  <c r="I34" i="8"/>
  <c r="G36" i="8"/>
  <c r="K38" i="8"/>
  <c r="Q5" i="6"/>
  <c r="S13" i="6" s="1"/>
  <c r="S58" i="6" s="1"/>
  <c r="Y4" i="6"/>
  <c r="K5" i="6"/>
  <c r="L5" i="6"/>
  <c r="J5" i="6"/>
  <c r="I5" i="6"/>
  <c r="H5" i="6"/>
  <c r="G5" i="6"/>
  <c r="F5" i="6"/>
  <c r="G5" i="4"/>
  <c r="H5" i="4"/>
  <c r="I5" i="4"/>
  <c r="J5" i="4"/>
  <c r="F5" i="4"/>
  <c r="G8" i="6"/>
  <c r="AC30" i="10" l="1"/>
  <c r="AC44" i="11"/>
  <c r="AC24" i="10"/>
  <c r="AC36" i="11"/>
  <c r="AC16" i="10"/>
  <c r="AC22" i="11"/>
  <c r="AC20" i="11"/>
  <c r="AC50" i="11"/>
  <c r="AC32" i="10"/>
  <c r="AC44" i="10"/>
  <c r="AC26" i="10"/>
  <c r="AC42" i="10"/>
  <c r="AC16" i="8"/>
  <c r="AC32" i="8"/>
  <c r="AC30" i="8"/>
  <c r="AC42" i="8"/>
  <c r="AC26" i="11"/>
  <c r="AC34" i="11"/>
  <c r="AC54" i="11"/>
  <c r="AC50" i="8"/>
  <c r="AC24" i="11"/>
  <c r="AC42" i="11"/>
  <c r="AC38" i="11"/>
  <c r="AC38" i="10"/>
  <c r="AC22" i="10"/>
  <c r="AC36" i="10"/>
  <c r="AC20" i="10"/>
  <c r="AC34" i="10"/>
  <c r="AC54" i="10"/>
  <c r="AC38" i="8"/>
  <c r="AC22" i="8"/>
  <c r="AC36" i="8"/>
  <c r="AC20" i="8"/>
  <c r="AC34" i="8"/>
  <c r="AC54" i="8"/>
  <c r="AC28" i="6"/>
  <c r="N13" i="6"/>
  <c r="O48" i="6" s="1"/>
  <c r="F13" i="6"/>
  <c r="C13" i="6"/>
  <c r="E42" i="6" s="1"/>
  <c r="I13" i="6"/>
  <c r="K38" i="6" s="1"/>
  <c r="AC52" i="6"/>
  <c r="AC56" i="6"/>
  <c r="AC58" i="6"/>
  <c r="AC60" i="6"/>
  <c r="X13" i="6"/>
  <c r="Y44" i="6" s="1"/>
  <c r="Y8" i="6"/>
  <c r="Z8" i="6"/>
  <c r="AA8" i="6"/>
  <c r="X8" i="6"/>
  <c r="O8" i="6"/>
  <c r="P8" i="6"/>
  <c r="Q8" i="6"/>
  <c r="R8" i="6"/>
  <c r="N8" i="6"/>
  <c r="H8" i="6"/>
  <c r="F8" i="6"/>
  <c r="T13" i="6"/>
  <c r="V20" i="6" s="1"/>
  <c r="R18" i="6" l="1"/>
  <c r="Z50" i="6"/>
  <c r="X16" i="6"/>
  <c r="F22" i="6"/>
  <c r="G54" i="6"/>
  <c r="P20" i="6"/>
  <c r="Q24" i="6"/>
  <c r="N34" i="6"/>
  <c r="V50" i="6"/>
  <c r="W36" i="6"/>
  <c r="Z20" i="6"/>
  <c r="K26" i="6"/>
  <c r="AA36" i="6"/>
  <c r="N22" i="6"/>
  <c r="P26" i="6"/>
  <c r="P30" i="6"/>
  <c r="R46" i="6"/>
  <c r="C22" i="6"/>
  <c r="U44" i="6"/>
  <c r="AC44" i="6" s="1"/>
  <c r="T16" i="6"/>
  <c r="K30" i="6"/>
  <c r="I34" i="6"/>
  <c r="G36" i="6"/>
  <c r="P38" i="6"/>
  <c r="AC38" i="6" s="1"/>
  <c r="H42" i="6"/>
  <c r="AC42" i="6" s="1"/>
  <c r="M46" i="6"/>
  <c r="AC46" i="6" s="1"/>
  <c r="D54" i="6"/>
  <c r="E40" i="6"/>
  <c r="M18" i="6"/>
  <c r="C32" i="6"/>
  <c r="D36" i="6"/>
  <c r="H40" i="6"/>
  <c r="J48" i="6"/>
  <c r="AC48" i="6" s="1"/>
  <c r="C20" i="6"/>
  <c r="K20" i="6"/>
  <c r="I22" i="6"/>
  <c r="L24" i="6"/>
  <c r="F32" i="6"/>
  <c r="F20" i="6"/>
  <c r="AC18" i="6" l="1"/>
  <c r="AC50" i="6"/>
  <c r="AC16" i="6"/>
  <c r="AC34" i="6"/>
  <c r="AC24" i="6"/>
  <c r="AC22" i="6"/>
  <c r="AC54" i="6"/>
  <c r="AC36" i="6"/>
  <c r="AC26" i="6"/>
  <c r="AC20" i="6"/>
  <c r="AC30" i="6"/>
  <c r="AC32" i="6"/>
  <c r="AC4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Jurgita Žukauskaitė</author>
  </authors>
  <commentList>
    <comment ref="L3" authorId="0" shapeId="0" xr:uid="{2F75F81C-5853-4D06-8C4F-425D7C43F882}">
      <text>
        <r>
          <rPr>
            <b/>
            <sz val="9"/>
            <color indexed="81"/>
            <rFont val="Tahoma"/>
            <family val="2"/>
            <charset val="186"/>
          </rPr>
          <t>Jurgita Žukauskaitė:</t>
        </r>
        <r>
          <rPr>
            <sz val="9"/>
            <color indexed="81"/>
            <rFont val="Tahoma"/>
            <family val="2"/>
            <charset val="186"/>
          </rPr>
          <t xml:space="preserve">
Suminė vertė tos dienos vaikais, formulė nebūtina ir vertė nebūtina, pildo įstaiga pagal poreikį savikontrolei</t>
        </r>
      </text>
    </comment>
    <comment ref="L5" authorId="0" shapeId="0" xr:uid="{EDB3720A-92F4-49D1-906C-25F5446EAC74}">
      <text>
        <r>
          <rPr>
            <b/>
            <sz val="9"/>
            <color indexed="81"/>
            <rFont val="Tahoma"/>
            <family val="2"/>
            <charset val="186"/>
          </rPr>
          <t>Jurgita Žukauskaitė:</t>
        </r>
        <r>
          <rPr>
            <sz val="9"/>
            <color indexed="81"/>
            <rFont val="Tahoma"/>
            <family val="2"/>
            <charset val="186"/>
          </rPr>
          <t xml:space="preserve">
suminė vertė dienos Eurais, formulė ir vertė nebūtina, pildo įstaiga pagal poreikį savikontrolei</t>
        </r>
      </text>
    </comment>
  </commentList>
</comments>
</file>

<file path=xl/sharedStrings.xml><?xml version="1.0" encoding="utf-8"?>
<sst xmlns="http://schemas.openxmlformats.org/spreadsheetml/2006/main" count="932" uniqueCount="210">
  <si>
    <t>žmonių skaičius</t>
  </si>
  <si>
    <t>Grupės</t>
  </si>
  <si>
    <t>12 val.</t>
  </si>
  <si>
    <t>Žmonių skaičius</t>
  </si>
  <si>
    <t>Suma</t>
  </si>
  <si>
    <t xml:space="preserve">Darbuotojai </t>
  </si>
  <si>
    <t>Produktų pavadinimas</t>
  </si>
  <si>
    <t>Mato vnt.</t>
  </si>
  <si>
    <t>Pusryčiai</t>
  </si>
  <si>
    <t>Produktų kiekis maistui pagaminti</t>
  </si>
  <si>
    <t>Pietūs</t>
  </si>
  <si>
    <t>Vakarienė</t>
  </si>
  <si>
    <t>Porcijų skaičius</t>
  </si>
  <si>
    <t>Išeiga porc. svoris...</t>
  </si>
  <si>
    <t>Jautiena</t>
  </si>
  <si>
    <t>kg</t>
  </si>
  <si>
    <t>Kiauliena</t>
  </si>
  <si>
    <t>Paukštiena</t>
  </si>
  <si>
    <t>Dešrelės</t>
  </si>
  <si>
    <t>Žuvis</t>
  </si>
  <si>
    <t>Sviestas</t>
  </si>
  <si>
    <t>Aliejus</t>
  </si>
  <si>
    <t>Pienas</t>
  </si>
  <si>
    <t>Jogurtas</t>
  </si>
  <si>
    <t>Kefyras</t>
  </si>
  <si>
    <t>Grietinė</t>
  </si>
  <si>
    <t>Varškė</t>
  </si>
  <si>
    <t>Sūris</t>
  </si>
  <si>
    <t>Kiaušiniai</t>
  </si>
  <si>
    <t>Miltai</t>
  </si>
  <si>
    <t>Krakmolas</t>
  </si>
  <si>
    <t>Makaronai</t>
  </si>
  <si>
    <t>Pupelės</t>
  </si>
  <si>
    <t>Cukrus</t>
  </si>
  <si>
    <t>Uogienė</t>
  </si>
  <si>
    <t>Sausainiai</t>
  </si>
  <si>
    <t>Bananai</t>
  </si>
  <si>
    <t>Citrinos</t>
  </si>
  <si>
    <t>Mandarinai</t>
  </si>
  <si>
    <t>Bulvės</t>
  </si>
  <si>
    <t>Kopūstai</t>
  </si>
  <si>
    <t>Svogūnai</t>
  </si>
  <si>
    <t>Morkos</t>
  </si>
  <si>
    <t>Pomidorų padažas</t>
  </si>
  <si>
    <t>Sultys</t>
  </si>
  <si>
    <t>Duona</t>
  </si>
  <si>
    <t>Bandelės</t>
  </si>
  <si>
    <t>Meduoliai</t>
  </si>
  <si>
    <t>Cinamonas</t>
  </si>
  <si>
    <t>Kmynai</t>
  </si>
  <si>
    <t>Prieskoniai</t>
  </si>
  <si>
    <t>Arbata</t>
  </si>
  <si>
    <t>Mielės</t>
  </si>
  <si>
    <t>Lauro lapai</t>
  </si>
  <si>
    <t>Pipirai</t>
  </si>
  <si>
    <t>Druska</t>
  </si>
  <si>
    <t>Soda</t>
  </si>
  <si>
    <t>Actas</t>
  </si>
  <si>
    <t>Operacija</t>
  </si>
  <si>
    <t>Išlaidų kodas</t>
  </si>
  <si>
    <t>vaikams</t>
  </si>
  <si>
    <t>personalui</t>
  </si>
  <si>
    <t>Nomen-klatūrinis numeris</t>
  </si>
  <si>
    <t>A. V.</t>
  </si>
  <si>
    <t>(parašas)</t>
  </si>
  <si>
    <t>maisto produktams išduoti</t>
  </si>
  <si>
    <t>vnt.</t>
  </si>
  <si>
    <t>Cukrus vanilininis</t>
  </si>
  <si>
    <t>l</t>
  </si>
  <si>
    <t>Obuoliai</t>
  </si>
  <si>
    <t>Apelsinai</t>
  </si>
  <si>
    <t>4 val.</t>
  </si>
  <si>
    <t>Džiovinti vaisiai</t>
  </si>
  <si>
    <t>Grikių kruopų košė su sviestu</t>
  </si>
  <si>
    <t>Arbata su citrina</t>
  </si>
  <si>
    <t>Pieniška makaronų sriuba</t>
  </si>
  <si>
    <t>Virtinikai su varške</t>
  </si>
  <si>
    <t>Saldus grietinės padažas</t>
  </si>
  <si>
    <t>Žali žirneliai</t>
  </si>
  <si>
    <t>Batonas su sviestu</t>
  </si>
  <si>
    <t>Kmynų arbata</t>
  </si>
  <si>
    <t>mėn.</t>
  </si>
  <si>
    <t>d.</t>
  </si>
  <si>
    <t>kiekis viso</t>
  </si>
  <si>
    <t xml:space="preserve">Direktorė ____________ </t>
  </si>
  <si>
    <t>Vilniaus lopšelis-darželis "__________________"</t>
  </si>
  <si>
    <t>Produktus išdavė sandėlininkė Vardenė Pavardenė</t>
  </si>
  <si>
    <t>Produktus priėmė virėja Vardenė Pavardenė</t>
  </si>
  <si>
    <t xml:space="preserve"> Vardenė Pavardenė</t>
  </si>
  <si>
    <t>Dietologas Vardenis Pavardenis</t>
  </si>
  <si>
    <t>Nomenklatūrinis numeris</t>
  </si>
  <si>
    <t>Veršiena</t>
  </si>
  <si>
    <t>Sub,prod.</t>
  </si>
  <si>
    <t>Koldūnai</t>
  </si>
  <si>
    <t>Virta dešra</t>
  </si>
  <si>
    <t>Rūkyta dešra</t>
  </si>
  <si>
    <t>Aukštaičių kepsnys</t>
  </si>
  <si>
    <t>Krabu lazdeles</t>
  </si>
  <si>
    <t>Silkė</t>
  </si>
  <si>
    <t>Kremas šok.</t>
  </si>
  <si>
    <t>Taukai</t>
  </si>
  <si>
    <t>Margarinas</t>
  </si>
  <si>
    <t>Kond. pienas</t>
  </si>
  <si>
    <t>Majonezas</t>
  </si>
  <si>
    <t>Desertinė varškė</t>
  </si>
  <si>
    <t>Šokoladiniai sūreliai</t>
  </si>
  <si>
    <t>Vitaminizuoti miltai</t>
  </si>
  <si>
    <t>Grikių kr.</t>
  </si>
  <si>
    <t>Manų kr.</t>
  </si>
  <si>
    <t>Avižinės kr.</t>
  </si>
  <si>
    <t>Miežinės kr.</t>
  </si>
  <si>
    <t>Kvietinės kr.</t>
  </si>
  <si>
    <t>Perlinės kr.</t>
  </si>
  <si>
    <t>Ryžių kr.</t>
  </si>
  <si>
    <t>Sorų kr.</t>
  </si>
  <si>
    <t>Avižiniai dr.</t>
  </si>
  <si>
    <t>Kukuruzai</t>
  </si>
  <si>
    <t>Sausi pusryciai</t>
  </si>
  <si>
    <t>Žirnių kr.</t>
  </si>
  <si>
    <t>Cukraus pudra - 614003</t>
  </si>
  <si>
    <t>Vaisių piure</t>
  </si>
  <si>
    <t>Sirupas</t>
  </si>
  <si>
    <t>Kompotas</t>
  </si>
  <si>
    <t>Medus</t>
  </si>
  <si>
    <t>Marmeladas, uogienė</t>
  </si>
  <si>
    <t>Dirbtinis medus</t>
  </si>
  <si>
    <t>Saldainiai</t>
  </si>
  <si>
    <t>Vafliai - 614045</t>
  </si>
  <si>
    <t>Zefyras</t>
  </si>
  <si>
    <t>Pyragas</t>
  </si>
  <si>
    <t>Kivi</t>
  </si>
  <si>
    <t>Vynuogės</t>
  </si>
  <si>
    <t>Vyšnios</t>
  </si>
  <si>
    <t>Min.vanduo</t>
  </si>
  <si>
    <t>Braškės</t>
  </si>
  <si>
    <t>Kisielius</t>
  </si>
  <si>
    <t>Ananasai - 615029</t>
  </si>
  <si>
    <t>Riešutai ir aguonos</t>
  </si>
  <si>
    <t>Greipfrutai</t>
  </si>
  <si>
    <t>Ananasai - 615042</t>
  </si>
  <si>
    <t>Slyvos</t>
  </si>
  <si>
    <t>Persikai,nektarinai</t>
  </si>
  <si>
    <t>Arbūzai</t>
  </si>
  <si>
    <t>Paprika</t>
  </si>
  <si>
    <t>grybai</t>
  </si>
  <si>
    <t>Kriaušės</t>
  </si>
  <si>
    <t>Serbentai</t>
  </si>
  <si>
    <t>Agrastai</t>
  </si>
  <si>
    <t>marinuoti obuoliai</t>
  </si>
  <si>
    <t>rope</t>
  </si>
  <si>
    <t>Spanguolės</t>
  </si>
  <si>
    <t>Šparagines pupeles</t>
  </si>
  <si>
    <t>Rabarbarai</t>
  </si>
  <si>
    <t>Salotos užkan.</t>
  </si>
  <si>
    <t>Razinos - 615062</t>
  </si>
  <si>
    <t>Krapai</t>
  </si>
  <si>
    <t>Petražolės</t>
  </si>
  <si>
    <t>Rūgštynės konser.</t>
  </si>
  <si>
    <t>Kukurūzai kons.</t>
  </si>
  <si>
    <t>Žali svogūnai</t>
  </si>
  <si>
    <t>Kopūstai mar.</t>
  </si>
  <si>
    <t>Rūgštynės</t>
  </si>
  <si>
    <t>Salotos</t>
  </si>
  <si>
    <t>Daržovių asorti</t>
  </si>
  <si>
    <t>Agurkai šv.</t>
  </si>
  <si>
    <t>Aguročiai</t>
  </si>
  <si>
    <t>Agurkai raug.</t>
  </si>
  <si>
    <t>Agurkai mar.</t>
  </si>
  <si>
    <t>Pomidorai šv.</t>
  </si>
  <si>
    <t>Ridikėliai</t>
  </si>
  <si>
    <t>Burokai mar.</t>
  </si>
  <si>
    <t>Rauginti pomidorai</t>
  </si>
  <si>
    <t>Burokai šv.</t>
  </si>
  <si>
    <t>?esnakai</t>
  </si>
  <si>
    <t>Pomidorai mar.</t>
  </si>
  <si>
    <t>duona - 616001</t>
  </si>
  <si>
    <t>Tortas</t>
  </si>
  <si>
    <t>Keksas - 616005</t>
  </si>
  <si>
    <t>Džiuvėsiai malti</t>
  </si>
  <si>
    <t>Džiuvėsiai</t>
  </si>
  <si>
    <t>Batonas</t>
  </si>
  <si>
    <t>Traškučiai</t>
  </si>
  <si>
    <t>Vilniaus pyragas</t>
  </si>
  <si>
    <t>Kava</t>
  </si>
  <si>
    <t>Kakava</t>
  </si>
  <si>
    <t>Želė</t>
  </si>
  <si>
    <t>cukraus pudra - 616023</t>
  </si>
  <si>
    <t>Gartyčios</t>
  </si>
  <si>
    <t>Sausos mieles</t>
  </si>
  <si>
    <t>Vanilinas</t>
  </si>
  <si>
    <t>Želatinas</t>
  </si>
  <si>
    <t>Gvazdikėliai</t>
  </si>
  <si>
    <t>Keksas - 616044</t>
  </si>
  <si>
    <t>Citrinos rūgštis</t>
  </si>
  <si>
    <t>vnt</t>
  </si>
  <si>
    <t>Vaikų skaičius paramai gauti:</t>
  </si>
  <si>
    <t>Parama</t>
  </si>
  <si>
    <t xml:space="preserve">mėn. </t>
  </si>
  <si>
    <t xml:space="preserve"> d.</t>
  </si>
  <si>
    <t>Vaikadienio planinė vertė</t>
  </si>
  <si>
    <t>Iš viso per mėnesį vaikadienių</t>
  </si>
  <si>
    <t>...</t>
  </si>
  <si>
    <t>Omletas su sūriu</t>
  </si>
  <si>
    <t>Mėtų arbata su citrina</t>
  </si>
  <si>
    <t>101</t>
  </si>
  <si>
    <t>VALGIARAŠTIS (REIKALAVIMAS) Nr. 2022_____</t>
  </si>
  <si>
    <t xml:space="preserve">2022 m. </t>
  </si>
  <si>
    <t>sausio</t>
  </si>
  <si>
    <t>2022 m. ___________________ mėn. ______ d.</t>
  </si>
  <si>
    <t xml:space="preserve">2022 m. ____________________ mėn. ______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</si>
</sst>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1" x14ac:knownFonts="1">
    <font>
      <sz val="10"/>
      <name val="Arial"/>
    </font>
    <font>
      <sz val="8"/>
      <name val="Times New Roman"/>
      <family val="1"/>
    </font>
    <font>
      <sz val="7"/>
      <name val="Times New Roman"/>
      <family val="1"/>
    </font>
    <font>
      <sz val="5"/>
      <name val="Times New Roman"/>
      <family val="1"/>
    </font>
    <font>
      <sz val="6"/>
      <name val="Times New Roman"/>
      <family val="1"/>
    </font>
    <font>
      <vertAlign val="superscript"/>
      <sz val="8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  <charset val="186"/>
    </font>
    <font>
      <sz val="7"/>
      <name val="Times New Roman"/>
      <family val="1"/>
      <charset val="186"/>
    </font>
    <font>
      <sz val="10"/>
      <name val="Times New Roman"/>
      <family val="1"/>
      <charset val="186"/>
    </font>
    <font>
      <sz val="6"/>
      <name val="Times New Roman"/>
      <family val="1"/>
      <charset val="186"/>
    </font>
    <font>
      <vertAlign val="superscript"/>
      <sz val="8"/>
      <name val="Times New Roman"/>
      <family val="1"/>
      <charset val="186"/>
    </font>
    <font>
      <sz val="5"/>
      <name val="Times New Roman"/>
      <family val="1"/>
      <charset val="186"/>
    </font>
    <font>
      <sz val="9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8"/>
      <color theme="3"/>
      <name val="Times New Roman"/>
      <family val="1"/>
      <charset val="186"/>
    </font>
    <font>
      <sz val="10"/>
      <name val="Arial"/>
      <family val="2"/>
      <charset val="186"/>
    </font>
    <font>
      <b/>
      <sz val="7"/>
      <color rgb="FFFF0000"/>
      <name val="Times New Roman"/>
      <family val="1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35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top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0" xfId="0" applyFont="1" applyBorder="1"/>
    <xf numFmtId="0" fontId="1" fillId="0" borderId="28" xfId="0" applyFont="1" applyBorder="1" applyAlignment="1">
      <alignment horizontal="left"/>
    </xf>
    <xf numFmtId="0" fontId="8" fillId="0" borderId="2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13" fillId="0" borderId="4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0" borderId="23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3" fillId="0" borderId="29" xfId="0" applyFont="1" applyBorder="1" applyAlignment="1">
      <alignment horizontal="center" vertical="top"/>
    </xf>
    <xf numFmtId="0" fontId="13" fillId="0" borderId="3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/>
    <xf numFmtId="0" fontId="8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8" xfId="0" applyFont="1" applyBorder="1"/>
    <xf numFmtId="0" fontId="8" fillId="0" borderId="10" xfId="0" applyFont="1" applyBorder="1" applyAlignment="1">
      <alignment horizontal="left" vertical="center"/>
    </xf>
    <xf numFmtId="164" fontId="8" fillId="0" borderId="12" xfId="0" applyNumberFormat="1" applyFont="1" applyBorder="1"/>
    <xf numFmtId="164" fontId="8" fillId="0" borderId="15" xfId="0" applyNumberFormat="1" applyFont="1" applyBorder="1"/>
    <xf numFmtId="164" fontId="8" fillId="0" borderId="27" xfId="0" applyNumberFormat="1" applyFont="1" applyBorder="1"/>
    <xf numFmtId="164" fontId="8" fillId="0" borderId="33" xfId="0" applyNumberFormat="1" applyFont="1" applyBorder="1"/>
    <xf numFmtId="164" fontId="8" fillId="0" borderId="34" xfId="0" applyNumberFormat="1" applyFont="1" applyBorder="1"/>
    <xf numFmtId="164" fontId="8" fillId="0" borderId="12" xfId="0" applyNumberFormat="1" applyFont="1" applyBorder="1" applyAlignment="1">
      <alignment horizontal="left"/>
    </xf>
    <xf numFmtId="0" fontId="8" fillId="0" borderId="28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32" xfId="0" applyFont="1" applyBorder="1" applyAlignment="1">
      <alignment horizontal="left"/>
    </xf>
    <xf numFmtId="0" fontId="8" fillId="3" borderId="0" xfId="0" applyFont="1" applyFill="1"/>
    <xf numFmtId="0" fontId="8" fillId="3" borderId="32" xfId="0" applyFont="1" applyFill="1" applyBorder="1"/>
    <xf numFmtId="0" fontId="8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top"/>
    </xf>
    <xf numFmtId="0" fontId="12" fillId="3" borderId="0" xfId="0" applyFont="1" applyFill="1"/>
    <xf numFmtId="0" fontId="1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32" xfId="0" applyFont="1" applyFill="1" applyBorder="1" applyAlignment="1">
      <alignment horizontal="center"/>
    </xf>
    <xf numFmtId="164" fontId="15" fillId="0" borderId="15" xfId="0" applyNumberFormat="1" applyFont="1" applyBorder="1"/>
    <xf numFmtId="164" fontId="15" fillId="0" borderId="27" xfId="0" applyNumberFormat="1" applyFont="1" applyBorder="1"/>
    <xf numFmtId="164" fontId="8" fillId="0" borderId="46" xfId="0" applyNumberFormat="1" applyFont="1" applyBorder="1"/>
    <xf numFmtId="164" fontId="8" fillId="0" borderId="22" xfId="0" applyNumberFormat="1" applyFont="1" applyBorder="1"/>
    <xf numFmtId="164" fontId="8" fillId="0" borderId="47" xfId="0" applyNumberFormat="1" applyFont="1" applyBorder="1"/>
    <xf numFmtId="0" fontId="8" fillId="4" borderId="10" xfId="0" applyFont="1" applyFill="1" applyBorder="1" applyAlignment="1">
      <alignment horizontal="left" vertical="center"/>
    </xf>
    <xf numFmtId="164" fontId="8" fillId="4" borderId="12" xfId="0" applyNumberFormat="1" applyFont="1" applyFill="1" applyBorder="1"/>
    <xf numFmtId="164" fontId="8" fillId="4" borderId="15" xfId="0" applyNumberFormat="1" applyFont="1" applyFill="1" applyBorder="1"/>
    <xf numFmtId="164" fontId="8" fillId="4" borderId="27" xfId="0" applyNumberFormat="1" applyFont="1" applyFill="1" applyBorder="1"/>
    <xf numFmtId="164" fontId="8" fillId="4" borderId="33" xfId="0" applyNumberFormat="1" applyFont="1" applyFill="1" applyBorder="1"/>
    <xf numFmtId="164" fontId="8" fillId="4" borderId="34" xfId="0" applyNumberFormat="1" applyFont="1" applyFill="1" applyBorder="1"/>
    <xf numFmtId="164" fontId="8" fillId="4" borderId="12" xfId="0" applyNumberFormat="1" applyFont="1" applyFill="1" applyBorder="1" applyAlignment="1">
      <alignment horizontal="left"/>
    </xf>
    <xf numFmtId="0" fontId="8" fillId="4" borderId="10" xfId="0" applyFont="1" applyFill="1" applyBorder="1"/>
    <xf numFmtId="164" fontId="15" fillId="4" borderId="27" xfId="0" applyNumberFormat="1" applyFont="1" applyFill="1" applyBorder="1"/>
    <xf numFmtId="0" fontId="14" fillId="3" borderId="32" xfId="0" applyFont="1" applyFill="1" applyBorder="1" applyAlignment="1">
      <alignment horizontal="center"/>
    </xf>
    <xf numFmtId="0" fontId="8" fillId="0" borderId="49" xfId="0" applyFont="1" applyBorder="1" applyAlignment="1">
      <alignment horizontal="center"/>
    </xf>
    <xf numFmtId="164" fontId="8" fillId="0" borderId="51" xfId="0" applyNumberFormat="1" applyFont="1" applyBorder="1"/>
    <xf numFmtId="164" fontId="8" fillId="4" borderId="5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top"/>
    </xf>
    <xf numFmtId="0" fontId="13" fillId="0" borderId="35" xfId="0" applyFont="1" applyBorder="1" applyAlignment="1">
      <alignment horizontal="center" vertical="top"/>
    </xf>
    <xf numFmtId="0" fontId="8" fillId="0" borderId="41" xfId="0" applyFont="1" applyBorder="1"/>
    <xf numFmtId="0" fontId="8" fillId="0" borderId="39" xfId="0" applyFont="1" applyBorder="1"/>
    <xf numFmtId="0" fontId="8" fillId="0" borderId="20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0" borderId="20" xfId="0" applyFont="1" applyBorder="1"/>
    <xf numFmtId="0" fontId="8" fillId="0" borderId="3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46" xfId="0" applyFont="1" applyBorder="1" applyAlignment="1">
      <alignment horizontal="left" vertical="center"/>
    </xf>
    <xf numFmtId="0" fontId="8" fillId="4" borderId="46" xfId="0" applyFont="1" applyFill="1" applyBorder="1" applyAlignment="1">
      <alignment horizontal="left" vertical="center"/>
    </xf>
    <xf numFmtId="0" fontId="13" fillId="0" borderId="54" xfId="0" applyFont="1" applyBorder="1" applyAlignment="1">
      <alignment horizontal="center" vertical="top"/>
    </xf>
    <xf numFmtId="0" fontId="13" fillId="0" borderId="29" xfId="0" applyFont="1" applyBorder="1" applyAlignment="1">
      <alignment horizontal="left" vertical="top"/>
    </xf>
    <xf numFmtId="0" fontId="8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164" fontId="8" fillId="0" borderId="57" xfId="0" applyNumberFormat="1" applyFont="1" applyBorder="1"/>
    <xf numFmtId="164" fontId="8" fillId="4" borderId="57" xfId="0" applyNumberFormat="1" applyFont="1" applyFill="1" applyBorder="1"/>
    <xf numFmtId="164" fontId="16" fillId="0" borderId="57" xfId="0" applyNumberFormat="1" applyFont="1" applyBorder="1"/>
    <xf numFmtId="0" fontId="8" fillId="2" borderId="0" xfId="0" applyFont="1" applyFill="1"/>
    <xf numFmtId="0" fontId="7" fillId="0" borderId="32" xfId="0" applyFont="1" applyBorder="1" applyAlignment="1">
      <alignment vertical="top"/>
    </xf>
    <xf numFmtId="0" fontId="8" fillId="0" borderId="32" xfId="0" applyFont="1" applyBorder="1"/>
    <xf numFmtId="0" fontId="1" fillId="0" borderId="32" xfId="0" applyFont="1" applyBorder="1"/>
    <xf numFmtId="0" fontId="8" fillId="0" borderId="2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1" fillId="0" borderId="0" xfId="1" applyFont="1"/>
    <xf numFmtId="0" fontId="7" fillId="0" borderId="0" xfId="1" applyFont="1"/>
    <xf numFmtId="0" fontId="8" fillId="3" borderId="0" xfId="1" applyFont="1" applyFill="1"/>
    <xf numFmtId="0" fontId="8" fillId="0" borderId="0" xfId="1" applyFont="1" applyAlignment="1">
      <alignment horizontal="left"/>
    </xf>
    <xf numFmtId="0" fontId="8" fillId="0" borderId="0" xfId="1" applyFont="1"/>
    <xf numFmtId="0" fontId="8" fillId="0" borderId="4" xfId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center" vertical="center"/>
    </xf>
    <xf numFmtId="0" fontId="6" fillId="0" borderId="0" xfId="1" applyFont="1"/>
    <xf numFmtId="0" fontId="8" fillId="3" borderId="0" xfId="1" applyFont="1" applyFill="1" applyAlignment="1">
      <alignment horizontal="left"/>
    </xf>
    <xf numFmtId="0" fontId="8" fillId="3" borderId="32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/>
    </xf>
    <xf numFmtId="0" fontId="18" fillId="0" borderId="1" xfId="1" applyFont="1" applyBorder="1" applyAlignment="1">
      <alignment horizontal="center"/>
    </xf>
    <xf numFmtId="0" fontId="7" fillId="0" borderId="0" xfId="1" applyFont="1" applyAlignment="1">
      <alignment vertical="top"/>
    </xf>
    <xf numFmtId="0" fontId="11" fillId="3" borderId="0" xfId="1" applyFont="1" applyFill="1" applyAlignment="1">
      <alignment horizontal="left" vertical="top"/>
    </xf>
    <xf numFmtId="0" fontId="12" fillId="3" borderId="0" xfId="1" applyFont="1" applyFill="1"/>
    <xf numFmtId="0" fontId="9" fillId="0" borderId="1" xfId="1" applyFont="1" applyBorder="1" applyAlignment="1">
      <alignment horizontal="center"/>
    </xf>
    <xf numFmtId="0" fontId="7" fillId="0" borderId="32" xfId="1" applyFont="1" applyBorder="1" applyAlignment="1">
      <alignment vertical="top"/>
    </xf>
    <xf numFmtId="0" fontId="8" fillId="0" borderId="32" xfId="1" applyFont="1" applyBorder="1"/>
    <xf numFmtId="0" fontId="1" fillId="0" borderId="32" xfId="1" applyFont="1" applyBorder="1"/>
    <xf numFmtId="0" fontId="14" fillId="3" borderId="0" xfId="1" applyFont="1" applyFill="1" applyAlignment="1">
      <alignment horizontal="center"/>
    </xf>
    <xf numFmtId="0" fontId="14" fillId="3" borderId="32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8" fillId="3" borderId="32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8" fillId="2" borderId="0" xfId="1" applyFont="1" applyFill="1"/>
    <xf numFmtId="0" fontId="8" fillId="0" borderId="1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top"/>
    </xf>
    <xf numFmtId="0" fontId="13" fillId="0" borderId="35" xfId="1" applyFont="1" applyBorder="1" applyAlignment="1">
      <alignment horizontal="center" vertical="top"/>
    </xf>
    <xf numFmtId="0" fontId="13" fillId="0" borderId="22" xfId="1" applyFont="1" applyBorder="1" applyAlignment="1">
      <alignment horizontal="center" vertical="top"/>
    </xf>
    <xf numFmtId="0" fontId="13" fillId="0" borderId="23" xfId="1" applyFont="1" applyBorder="1" applyAlignment="1">
      <alignment horizontal="center" vertical="top"/>
    </xf>
    <xf numFmtId="0" fontId="13" fillId="0" borderId="25" xfId="1" applyFont="1" applyBorder="1" applyAlignment="1">
      <alignment horizontal="center" vertical="top"/>
    </xf>
    <xf numFmtId="0" fontId="13" fillId="0" borderId="29" xfId="1" applyFont="1" applyBorder="1" applyAlignment="1">
      <alignment horizontal="center" vertical="top"/>
    </xf>
    <xf numFmtId="0" fontId="13" fillId="0" borderId="30" xfId="1" applyFont="1" applyBorder="1" applyAlignment="1">
      <alignment horizontal="center" vertical="top"/>
    </xf>
    <xf numFmtId="0" fontId="13" fillId="0" borderId="50" xfId="1" applyFont="1" applyBorder="1" applyAlignment="1">
      <alignment horizontal="center" vertical="top"/>
    </xf>
    <xf numFmtId="0" fontId="13" fillId="0" borderId="24" xfId="1" applyFont="1" applyBorder="1" applyAlignment="1">
      <alignment horizontal="left" vertical="top"/>
    </xf>
    <xf numFmtId="0" fontId="13" fillId="0" borderId="0" xfId="1" applyFont="1" applyAlignment="1">
      <alignment horizontal="center" vertical="top"/>
    </xf>
    <xf numFmtId="0" fontId="8" fillId="0" borderId="1" xfId="1" applyFont="1" applyBorder="1" applyAlignment="1">
      <alignment horizontal="left" vertical="center"/>
    </xf>
    <xf numFmtId="0" fontId="8" fillId="0" borderId="41" xfId="1" applyFont="1" applyBorder="1"/>
    <xf numFmtId="0" fontId="8" fillId="0" borderId="49" xfId="1" applyFont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3" xfId="1" applyFont="1" applyBorder="1"/>
    <xf numFmtId="0" fontId="8" fillId="0" borderId="10" xfId="1" applyFont="1" applyBorder="1" applyAlignment="1">
      <alignment horizontal="left" vertical="center"/>
    </xf>
    <xf numFmtId="0" fontId="8" fillId="0" borderId="39" xfId="1" applyFont="1" applyBorder="1"/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40" xfId="1" applyFont="1" applyBorder="1" applyAlignment="1">
      <alignment horizontal="left"/>
    </xf>
    <xf numFmtId="0" fontId="8" fillId="0" borderId="8" xfId="1" applyFont="1" applyBorder="1"/>
    <xf numFmtId="0" fontId="8" fillId="0" borderId="20" xfId="1" applyFont="1" applyBorder="1" applyAlignment="1">
      <alignment horizontal="center" vertical="center"/>
    </xf>
    <xf numFmtId="164" fontId="8" fillId="0" borderId="12" xfId="1" applyNumberFormat="1" applyFont="1" applyBorder="1"/>
    <xf numFmtId="164" fontId="8" fillId="0" borderId="15" xfId="1" applyNumberFormat="1" applyFont="1" applyBorder="1"/>
    <xf numFmtId="164" fontId="8" fillId="0" borderId="27" xfId="1" applyNumberFormat="1" applyFont="1" applyBorder="1"/>
    <xf numFmtId="164" fontId="8" fillId="0" borderId="33" xfId="1" applyNumberFormat="1" applyFont="1" applyBorder="1"/>
    <xf numFmtId="164" fontId="8" fillId="0" borderId="34" xfId="1" applyNumberFormat="1" applyFont="1" applyBorder="1"/>
    <xf numFmtId="164" fontId="8" fillId="0" borderId="51" xfId="1" applyNumberFormat="1" applyFont="1" applyBorder="1"/>
    <xf numFmtId="164" fontId="8" fillId="0" borderId="22" xfId="1" applyNumberFormat="1" applyFont="1" applyBorder="1"/>
    <xf numFmtId="164" fontId="8" fillId="0" borderId="16" xfId="1" applyNumberFormat="1" applyFont="1" applyBorder="1"/>
    <xf numFmtId="164" fontId="8" fillId="0" borderId="12" xfId="1" applyNumberFormat="1" applyFont="1" applyBorder="1" applyAlignment="1">
      <alignment horizontal="left"/>
    </xf>
    <xf numFmtId="0" fontId="1" fillId="4" borderId="10" xfId="1" applyFont="1" applyFill="1" applyBorder="1" applyAlignment="1">
      <alignment horizontal="left" vertical="center"/>
    </xf>
    <xf numFmtId="0" fontId="8" fillId="4" borderId="20" xfId="1" applyFont="1" applyFill="1" applyBorder="1" applyAlignment="1">
      <alignment horizontal="center" vertical="center"/>
    </xf>
    <xf numFmtId="165" fontId="8" fillId="4" borderId="12" xfId="1" applyNumberFormat="1" applyFont="1" applyFill="1" applyBorder="1"/>
    <xf numFmtId="164" fontId="8" fillId="4" borderId="15" xfId="1" applyNumberFormat="1" applyFont="1" applyFill="1" applyBorder="1"/>
    <xf numFmtId="164" fontId="8" fillId="4" borderId="27" xfId="1" applyNumberFormat="1" applyFont="1" applyFill="1" applyBorder="1"/>
    <xf numFmtId="164" fontId="8" fillId="4" borderId="12" xfId="1" applyNumberFormat="1" applyFont="1" applyFill="1" applyBorder="1"/>
    <xf numFmtId="164" fontId="8" fillId="4" borderId="33" xfId="1" applyNumberFormat="1" applyFont="1" applyFill="1" applyBorder="1"/>
    <xf numFmtId="164" fontId="8" fillId="4" borderId="34" xfId="1" applyNumberFormat="1" applyFont="1" applyFill="1" applyBorder="1"/>
    <xf numFmtId="164" fontId="8" fillId="4" borderId="51" xfId="1" applyNumberFormat="1" applyFont="1" applyFill="1" applyBorder="1"/>
    <xf numFmtId="164" fontId="8" fillId="4" borderId="16" xfId="1" applyNumberFormat="1" applyFont="1" applyFill="1" applyBorder="1"/>
    <xf numFmtId="0" fontId="1" fillId="4" borderId="46" xfId="1" applyFont="1" applyFill="1" applyBorder="1" applyAlignment="1">
      <alignment horizontal="center" vertical="center"/>
    </xf>
    <xf numFmtId="164" fontId="8" fillId="4" borderId="12" xfId="1" applyNumberFormat="1" applyFont="1" applyFill="1" applyBorder="1" applyAlignment="1">
      <alignment horizontal="left"/>
    </xf>
    <xf numFmtId="164" fontId="8" fillId="0" borderId="46" xfId="1" applyNumberFormat="1" applyFont="1" applyBorder="1"/>
    <xf numFmtId="164" fontId="8" fillId="0" borderId="47" xfId="1" applyNumberFormat="1" applyFont="1" applyBorder="1"/>
    <xf numFmtId="0" fontId="8" fillId="0" borderId="20" xfId="1" applyFont="1" applyBorder="1"/>
    <xf numFmtId="164" fontId="15" fillId="0" borderId="27" xfId="1" applyNumberFormat="1" applyFont="1" applyBorder="1"/>
    <xf numFmtId="164" fontId="15" fillId="0" borderId="15" xfId="1" applyNumberFormat="1" applyFont="1" applyBorder="1"/>
    <xf numFmtId="164" fontId="16" fillId="0" borderId="12" xfId="1" applyNumberFormat="1" applyFont="1" applyBorder="1"/>
    <xf numFmtId="0" fontId="8" fillId="0" borderId="32" xfId="1" applyFont="1" applyBorder="1" applyAlignment="1">
      <alignment horizontal="left"/>
    </xf>
    <xf numFmtId="0" fontId="8" fillId="0" borderId="0" xfId="1" applyFont="1" applyAlignment="1">
      <alignment horizontal="right"/>
    </xf>
    <xf numFmtId="2" fontId="9" fillId="0" borderId="1" xfId="1" applyNumberFormat="1" applyFont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9" xfId="0" applyFont="1" applyBorder="1" applyAlignment="1"/>
    <xf numFmtId="0" fontId="0" fillId="0" borderId="3" xfId="0" applyBorder="1" applyAlignment="1"/>
    <xf numFmtId="0" fontId="2" fillId="0" borderId="41" xfId="0" applyFont="1" applyBorder="1" applyAlignment="1">
      <alignment horizontal="left" vertical="center" wrapText="1"/>
    </xf>
    <xf numFmtId="0" fontId="0" fillId="0" borderId="9" xfId="0" applyBorder="1" applyAlignment="1"/>
    <xf numFmtId="0" fontId="1" fillId="0" borderId="41" xfId="0" applyFont="1" applyBorder="1" applyAlignment="1"/>
    <xf numFmtId="0" fontId="1" fillId="0" borderId="9" xfId="0" applyFont="1" applyBorder="1" applyAlignment="1"/>
    <xf numFmtId="0" fontId="1" fillId="0" borderId="41" xfId="0" applyFont="1" applyBorder="1" applyAlignment="1">
      <alignment wrapText="1"/>
    </xf>
    <xf numFmtId="0" fontId="1" fillId="0" borderId="3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5" xfId="0" applyFont="1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28" xfId="0" applyBorder="1" applyAlignment="1"/>
    <xf numFmtId="0" fontId="0" fillId="0" borderId="0" xfId="0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32" xfId="0" applyBorder="1" applyAlignment="1"/>
    <xf numFmtId="0" fontId="0" fillId="0" borderId="40" xfId="0" applyBorder="1" applyAlignment="1"/>
    <xf numFmtId="0" fontId="3" fillId="0" borderId="25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4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38" xfId="0" applyFont="1" applyBorder="1" applyAlignment="1">
      <alignment horizontal="center" textRotation="90" wrapText="1"/>
    </xf>
    <xf numFmtId="0" fontId="8" fillId="0" borderId="40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textRotation="90" wrapText="1"/>
    </xf>
    <xf numFmtId="0" fontId="8" fillId="0" borderId="2" xfId="0" applyFont="1" applyBorder="1" applyAlignment="1">
      <alignment horizontal="center" textRotation="90" wrapText="1"/>
    </xf>
    <xf numFmtId="0" fontId="8" fillId="0" borderId="21" xfId="0" applyFont="1" applyBorder="1" applyAlignment="1">
      <alignment horizontal="left" vertical="center" textRotation="90" wrapText="1"/>
    </xf>
    <xf numFmtId="0" fontId="10" fillId="0" borderId="38" xfId="0" applyFont="1" applyBorder="1" applyAlignment="1">
      <alignment horizontal="left" vertical="center" textRotation="90" wrapText="1"/>
    </xf>
    <xf numFmtId="0" fontId="10" fillId="0" borderId="40" xfId="0" applyFont="1" applyBorder="1" applyAlignment="1">
      <alignment horizontal="left" vertical="center" textRotation="90" wrapText="1"/>
    </xf>
    <xf numFmtId="0" fontId="8" fillId="0" borderId="42" xfId="0" applyFont="1" applyBorder="1" applyAlignment="1">
      <alignment horizontal="center" textRotation="90" wrapText="1"/>
    </xf>
    <xf numFmtId="0" fontId="8" fillId="0" borderId="43" xfId="0" applyFont="1" applyBorder="1" applyAlignment="1">
      <alignment horizontal="center" textRotation="90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textRotation="90" wrapText="1"/>
    </xf>
    <xf numFmtId="0" fontId="8" fillId="0" borderId="39" xfId="0" applyFont="1" applyBorder="1" applyAlignment="1">
      <alignment horizontal="center" textRotation="90" wrapText="1"/>
    </xf>
    <xf numFmtId="0" fontId="8" fillId="0" borderId="4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8" xfId="0" applyFont="1" applyBorder="1" applyAlignment="1">
      <alignment horizontal="center" textRotation="90" wrapText="1"/>
    </xf>
    <xf numFmtId="0" fontId="8" fillId="0" borderId="49" xfId="0" applyFont="1" applyBorder="1" applyAlignment="1">
      <alignment horizont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textRotation="90" wrapText="1"/>
    </xf>
    <xf numFmtId="0" fontId="8" fillId="0" borderId="53" xfId="0" applyFont="1" applyBorder="1" applyAlignment="1">
      <alignment horizontal="center" textRotation="90" wrapText="1"/>
    </xf>
    <xf numFmtId="0" fontId="9" fillId="0" borderId="41" xfId="0" applyFont="1" applyBorder="1" applyAlignment="1">
      <alignment horizontal="center"/>
    </xf>
    <xf numFmtId="0" fontId="9" fillId="0" borderId="9" xfId="0" applyFont="1" applyBorder="1" applyAlignment="1"/>
    <xf numFmtId="0" fontId="10" fillId="0" borderId="3" xfId="0" applyFont="1" applyBorder="1" applyAlignment="1"/>
    <xf numFmtId="0" fontId="9" fillId="0" borderId="41" xfId="0" applyFont="1" applyBorder="1" applyAlignment="1">
      <alignment horizontal="left" vertical="center" wrapText="1"/>
    </xf>
    <xf numFmtId="0" fontId="10" fillId="0" borderId="9" xfId="0" applyFont="1" applyBorder="1" applyAlignment="1"/>
    <xf numFmtId="0" fontId="8" fillId="0" borderId="41" xfId="0" applyFont="1" applyBorder="1" applyAlignment="1"/>
    <xf numFmtId="0" fontId="8" fillId="0" borderId="9" xfId="0" applyFont="1" applyBorder="1" applyAlignment="1"/>
    <xf numFmtId="0" fontId="8" fillId="0" borderId="41" xfId="0" applyFont="1" applyBorder="1" applyAlignment="1">
      <alignment wrapText="1"/>
    </xf>
    <xf numFmtId="0" fontId="1" fillId="0" borderId="4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8" fillId="0" borderId="41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8" fillId="0" borderId="45" xfId="1" applyFont="1" applyBorder="1" applyAlignment="1">
      <alignment horizontal="center"/>
    </xf>
    <xf numFmtId="0" fontId="17" fillId="0" borderId="9" xfId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1" xfId="1" applyFont="1" applyBorder="1" applyAlignment="1">
      <alignment horizontal="center" textRotation="90" wrapText="1"/>
    </xf>
    <xf numFmtId="0" fontId="8" fillId="0" borderId="4" xfId="1" applyFont="1" applyBorder="1" applyAlignment="1">
      <alignment horizontal="center" textRotation="90" wrapText="1"/>
    </xf>
    <xf numFmtId="0" fontId="8" fillId="0" borderId="2" xfId="1" applyFont="1" applyBorder="1" applyAlignment="1">
      <alignment horizontal="center" textRotation="90" wrapText="1"/>
    </xf>
    <xf numFmtId="0" fontId="8" fillId="0" borderId="35" xfId="1" applyFont="1" applyBorder="1" applyAlignment="1">
      <alignment horizontal="center" textRotation="90" wrapText="1"/>
    </xf>
    <xf numFmtId="0" fontId="8" fillId="0" borderId="28" xfId="1" applyFont="1" applyBorder="1" applyAlignment="1">
      <alignment horizontal="center" textRotation="90" wrapText="1"/>
    </xf>
    <xf numFmtId="0" fontId="8" fillId="0" borderId="39" xfId="1" applyFont="1" applyBorder="1" applyAlignment="1">
      <alignment horizontal="center" textRotation="90" wrapText="1"/>
    </xf>
    <xf numFmtId="0" fontId="8" fillId="0" borderId="2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58" xfId="1" applyFont="1" applyBorder="1" applyAlignment="1">
      <alignment horizontal="center" textRotation="90" wrapText="1"/>
    </xf>
    <xf numFmtId="0" fontId="8" fillId="0" borderId="42" xfId="1" applyFont="1" applyBorder="1" applyAlignment="1">
      <alignment horizontal="center" textRotation="90" wrapText="1"/>
    </xf>
    <xf numFmtId="0" fontId="8" fillId="0" borderId="43" xfId="1" applyFont="1" applyBorder="1" applyAlignment="1">
      <alignment horizontal="center" textRotation="90" wrapText="1"/>
    </xf>
    <xf numFmtId="0" fontId="8" fillId="0" borderId="37" xfId="1" applyFont="1" applyBorder="1" applyAlignment="1">
      <alignment horizontal="center" textRotation="90" wrapText="1"/>
    </xf>
    <xf numFmtId="0" fontId="8" fillId="0" borderId="38" xfId="1" applyFont="1" applyBorder="1" applyAlignment="1">
      <alignment horizontal="center" textRotation="90" wrapText="1"/>
    </xf>
    <xf numFmtId="0" fontId="8" fillId="0" borderId="40" xfId="1" applyFont="1" applyBorder="1" applyAlignment="1">
      <alignment horizontal="center" textRotation="90" wrapText="1"/>
    </xf>
    <xf numFmtId="0" fontId="8" fillId="0" borderId="21" xfId="1" applyFont="1" applyBorder="1" applyAlignment="1">
      <alignment horizontal="left" vertical="center" textRotation="90" wrapText="1"/>
    </xf>
    <xf numFmtId="0" fontId="10" fillId="0" borderId="38" xfId="1" applyFont="1" applyBorder="1" applyAlignment="1">
      <alignment horizontal="left" vertical="center" textRotation="90" wrapText="1"/>
    </xf>
    <xf numFmtId="0" fontId="10" fillId="0" borderId="40" xfId="1" applyFont="1" applyBorder="1" applyAlignment="1">
      <alignment horizontal="left" vertical="center" textRotation="90" wrapText="1"/>
    </xf>
    <xf numFmtId="0" fontId="8" fillId="0" borderId="59" xfId="1" applyFont="1" applyBorder="1" applyAlignment="1">
      <alignment horizontal="center" textRotation="90" wrapText="1"/>
    </xf>
    <xf numFmtId="0" fontId="8" fillId="0" borderId="48" xfId="1" applyFont="1" applyBorder="1" applyAlignment="1">
      <alignment horizontal="center" textRotation="90" wrapText="1"/>
    </xf>
    <xf numFmtId="0" fontId="8" fillId="0" borderId="49" xfId="1" applyFont="1" applyBorder="1" applyAlignment="1">
      <alignment horizontal="center" textRotation="90" wrapText="1"/>
    </xf>
    <xf numFmtId="0" fontId="10" fillId="0" borderId="4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" fillId="0" borderId="41" xfId="1" applyFont="1" applyBorder="1"/>
    <xf numFmtId="0" fontId="1" fillId="0" borderId="9" xfId="1" applyFont="1" applyBorder="1"/>
    <xf numFmtId="0" fontId="1" fillId="0" borderId="3" xfId="1" applyFont="1" applyBorder="1"/>
    <xf numFmtId="0" fontId="9" fillId="0" borderId="41" xfId="1" applyFont="1" applyBorder="1" applyAlignment="1">
      <alignment horizontal="center"/>
    </xf>
    <xf numFmtId="0" fontId="9" fillId="0" borderId="9" xfId="1" applyFont="1" applyBorder="1"/>
    <xf numFmtId="0" fontId="10" fillId="0" borderId="3" xfId="1" applyFont="1" applyBorder="1"/>
    <xf numFmtId="0" fontId="9" fillId="0" borderId="41" xfId="1" applyFont="1" applyBorder="1" applyAlignment="1">
      <alignment horizontal="left" vertical="center" wrapText="1"/>
    </xf>
    <xf numFmtId="0" fontId="10" fillId="0" borderId="9" xfId="1" applyFont="1" applyBorder="1"/>
    <xf numFmtId="0" fontId="8" fillId="0" borderId="41" xfId="1" applyFont="1" applyBorder="1"/>
    <xf numFmtId="0" fontId="8" fillId="0" borderId="9" xfId="1" applyFont="1" applyBorder="1"/>
    <xf numFmtId="0" fontId="8" fillId="0" borderId="41" xfId="1" applyFont="1" applyBorder="1" applyAlignment="1">
      <alignment wrapText="1"/>
    </xf>
  </cellXfs>
  <cellStyles count="2">
    <cellStyle name="Įprastas 2" xfId="1" xr:uid="{4D869BD0-7A67-4B8A-8569-A173978CF9DD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VZ_Rugs&#279;jo_valgiara&#353;&#269;iai_(2017_09_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valgiaraštis "/>
      <sheetName val="2 valgiaraštis PVZ (1 d.)"/>
      <sheetName val="2 valgiaraštis PVZ (suminis)"/>
      <sheetName val="3 valgiaraštis PVZ (1 d.)"/>
      <sheetName val="3 valgiaraštis PVZ (suminis)"/>
    </sheetNames>
    <sheetDataSet>
      <sheetData sheetId="0"/>
      <sheetData sheetId="1">
        <row r="3">
          <cell r="A3">
            <v>14</v>
          </cell>
          <cell r="F3">
            <v>20</v>
          </cell>
          <cell r="G3">
            <v>81</v>
          </cell>
          <cell r="H3">
            <v>0</v>
          </cell>
          <cell r="I3">
            <v>0</v>
          </cell>
          <cell r="J3">
            <v>0</v>
          </cell>
          <cell r="K3"/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6"/>
  <sheetViews>
    <sheetView zoomScaleNormal="100" workbookViewId="0">
      <selection activeCell="A24" sqref="A24"/>
    </sheetView>
  </sheetViews>
  <sheetFormatPr defaultColWidth="9.109375" defaultRowHeight="10.199999999999999" x14ac:dyDescent="0.2"/>
  <cols>
    <col min="1" max="1" width="14" style="2" customWidth="1"/>
    <col min="2" max="2" width="3.6640625" style="2" customWidth="1"/>
    <col min="3" max="14" width="5.33203125" style="2" customWidth="1"/>
    <col min="15" max="16" width="2.88671875" style="2" customWidth="1"/>
    <col min="17" max="24" width="5.33203125" style="2" customWidth="1"/>
    <col min="25" max="26" width="6.5546875" style="2" customWidth="1"/>
    <col min="27" max="27" width="5" style="2" customWidth="1"/>
    <col min="28" max="28" width="0.5546875" style="2" customWidth="1"/>
    <col min="29" max="16384" width="9.109375" style="2"/>
  </cols>
  <sheetData>
    <row r="1" spans="1:27" ht="9.75" customHeight="1" x14ac:dyDescent="0.25">
      <c r="A1" s="44" t="s">
        <v>5</v>
      </c>
      <c r="B1" s="230" t="s">
        <v>1</v>
      </c>
      <c r="C1" s="231"/>
      <c r="D1" s="231"/>
      <c r="E1" s="232"/>
      <c r="F1" s="34" t="s">
        <v>2</v>
      </c>
      <c r="G1" s="34" t="s">
        <v>2</v>
      </c>
      <c r="H1" s="34" t="s">
        <v>71</v>
      </c>
      <c r="I1" s="34" t="s">
        <v>71</v>
      </c>
      <c r="J1" s="34" t="s">
        <v>2</v>
      </c>
      <c r="K1" s="34"/>
      <c r="L1" s="34"/>
      <c r="N1" s="8" t="s">
        <v>85</v>
      </c>
      <c r="O1" s="8"/>
    </row>
    <row r="2" spans="1:27" ht="11.25" customHeight="1" x14ac:dyDescent="0.25">
      <c r="A2" s="33" t="s">
        <v>0</v>
      </c>
      <c r="B2" s="233"/>
      <c r="C2" s="231"/>
      <c r="D2" s="234"/>
      <c r="E2" s="232"/>
      <c r="F2" s="149" t="s">
        <v>204</v>
      </c>
      <c r="G2" s="142">
        <v>102</v>
      </c>
      <c r="H2" s="142">
        <v>109</v>
      </c>
      <c r="I2" s="142">
        <v>110</v>
      </c>
      <c r="J2" s="142">
        <v>134</v>
      </c>
      <c r="K2" s="34"/>
      <c r="L2" s="34"/>
      <c r="M2" s="7" t="s">
        <v>205</v>
      </c>
      <c r="V2" s="39" t="s">
        <v>84</v>
      </c>
    </row>
    <row r="3" spans="1:27" ht="11.25" customHeight="1" x14ac:dyDescent="0.25">
      <c r="A3" s="46"/>
      <c r="B3" s="235" t="s">
        <v>3</v>
      </c>
      <c r="C3" s="236"/>
      <c r="D3" s="236"/>
      <c r="E3" s="232"/>
      <c r="F3" s="227"/>
      <c r="G3" s="227"/>
      <c r="H3" s="227"/>
      <c r="I3" s="227"/>
      <c r="J3" s="227"/>
      <c r="K3" s="1"/>
      <c r="L3" s="1"/>
      <c r="P3" s="38" t="s">
        <v>65</v>
      </c>
      <c r="V3" s="9" t="s">
        <v>63</v>
      </c>
      <c r="Y3" s="6" t="s">
        <v>64</v>
      </c>
    </row>
    <row r="4" spans="1:27" ht="10.5" customHeight="1" x14ac:dyDescent="0.25">
      <c r="A4" s="228">
        <v>1.8</v>
      </c>
      <c r="B4" s="237" t="s">
        <v>199</v>
      </c>
      <c r="C4" s="234"/>
      <c r="D4" s="234"/>
      <c r="E4" s="232"/>
      <c r="F4" s="226">
        <v>2.2000000000000002</v>
      </c>
      <c r="G4" s="226">
        <v>2.5</v>
      </c>
      <c r="H4" s="226">
        <v>1.7</v>
      </c>
      <c r="I4" s="226">
        <v>1.9</v>
      </c>
      <c r="J4" s="226">
        <v>3.17</v>
      </c>
      <c r="K4" s="45"/>
      <c r="L4" s="45"/>
      <c r="M4" s="8" t="s">
        <v>208</v>
      </c>
      <c r="P4" s="38"/>
      <c r="V4" s="2" t="s">
        <v>209</v>
      </c>
      <c r="Y4" s="6"/>
    </row>
    <row r="5" spans="1:27" ht="11.25" customHeight="1" x14ac:dyDescent="0.2">
      <c r="A5" s="1"/>
      <c r="B5" s="235" t="s">
        <v>4</v>
      </c>
      <c r="C5" s="236"/>
      <c r="D5" s="236"/>
      <c r="E5" s="240"/>
      <c r="F5" s="45">
        <f>+F4*F3</f>
        <v>0</v>
      </c>
      <c r="G5" s="45">
        <f t="shared" ref="G5:J5" si="0">+G4*G3</f>
        <v>0</v>
      </c>
      <c r="H5" s="45">
        <f t="shared" si="0"/>
        <v>0</v>
      </c>
      <c r="I5" s="45">
        <f t="shared" si="0"/>
        <v>0</v>
      </c>
      <c r="J5" s="45">
        <f t="shared" si="0"/>
        <v>0</v>
      </c>
      <c r="K5" s="45"/>
      <c r="L5" s="45"/>
      <c r="M5" s="2" t="s">
        <v>195</v>
      </c>
    </row>
    <row r="6" spans="1:27" ht="11.25" customHeight="1" x14ac:dyDescent="0.2">
      <c r="A6" s="1"/>
      <c r="B6" s="235"/>
      <c r="C6" s="236"/>
      <c r="D6" s="236"/>
      <c r="E6" s="240"/>
      <c r="F6" s="45"/>
      <c r="G6" s="45"/>
      <c r="H6" s="45"/>
      <c r="I6" s="45"/>
      <c r="J6" s="45"/>
      <c r="K6" s="45"/>
      <c r="L6" s="45"/>
    </row>
    <row r="7" spans="1:27" ht="8.25" customHeight="1" x14ac:dyDescent="0.2">
      <c r="A7" s="255" t="s">
        <v>6</v>
      </c>
      <c r="B7" s="259" t="s">
        <v>7</v>
      </c>
      <c r="C7" s="261" t="s">
        <v>8</v>
      </c>
      <c r="D7" s="238"/>
      <c r="E7" s="238"/>
      <c r="F7" s="238"/>
      <c r="G7" s="238"/>
      <c r="H7" s="238" t="s">
        <v>9</v>
      </c>
      <c r="I7" s="239"/>
      <c r="J7" s="239"/>
      <c r="K7" s="239"/>
      <c r="L7" s="239"/>
      <c r="M7" s="43"/>
      <c r="N7" s="239" t="s">
        <v>10</v>
      </c>
      <c r="O7" s="239"/>
      <c r="P7" s="239"/>
      <c r="Q7" s="239"/>
      <c r="R7" s="15"/>
      <c r="S7" s="15"/>
      <c r="T7" s="15"/>
      <c r="U7" s="15"/>
      <c r="V7" s="15" t="s">
        <v>11</v>
      </c>
      <c r="W7" s="15"/>
      <c r="X7" s="4"/>
      <c r="Y7" s="262" t="s">
        <v>62</v>
      </c>
      <c r="Z7" s="262" t="s">
        <v>58</v>
      </c>
      <c r="AA7" s="263"/>
    </row>
    <row r="8" spans="1:27" ht="10.5" customHeight="1" x14ac:dyDescent="0.2">
      <c r="A8" s="256"/>
      <c r="B8" s="259"/>
      <c r="C8" s="244"/>
      <c r="D8" s="245"/>
      <c r="E8" s="245"/>
      <c r="F8" s="246"/>
      <c r="G8" s="244"/>
      <c r="H8" s="245"/>
      <c r="I8" s="245"/>
      <c r="J8" s="246"/>
      <c r="K8" s="244"/>
      <c r="L8" s="245"/>
      <c r="M8" s="245"/>
      <c r="N8" s="245"/>
      <c r="O8" s="246"/>
      <c r="P8" s="244"/>
      <c r="Q8" s="245"/>
      <c r="R8" s="245"/>
      <c r="S8" s="245"/>
      <c r="T8" s="246"/>
      <c r="U8" s="244"/>
      <c r="V8" s="246"/>
      <c r="W8" s="244"/>
      <c r="X8" s="246"/>
      <c r="Y8" s="263"/>
      <c r="Z8" s="31">
        <v>51</v>
      </c>
      <c r="AA8" s="31">
        <v>56</v>
      </c>
    </row>
    <row r="9" spans="1:27" ht="12" customHeight="1" x14ac:dyDescent="0.2">
      <c r="A9" s="257"/>
      <c r="B9" s="260"/>
      <c r="C9" s="247"/>
      <c r="D9" s="248"/>
      <c r="E9" s="248"/>
      <c r="F9" s="249"/>
      <c r="G9" s="247"/>
      <c r="H9" s="248"/>
      <c r="I9" s="248"/>
      <c r="J9" s="249"/>
      <c r="K9" s="247"/>
      <c r="L9" s="248"/>
      <c r="M9" s="248"/>
      <c r="N9" s="248"/>
      <c r="O9" s="249"/>
      <c r="P9" s="247"/>
      <c r="Q9" s="248"/>
      <c r="R9" s="248"/>
      <c r="S9" s="248"/>
      <c r="T9" s="249"/>
      <c r="U9" s="247"/>
      <c r="V9" s="249"/>
      <c r="W9" s="247"/>
      <c r="X9" s="249"/>
      <c r="Y9" s="263"/>
      <c r="Z9" s="262" t="s">
        <v>59</v>
      </c>
      <c r="AA9" s="262"/>
    </row>
    <row r="10" spans="1:27" ht="8.25" customHeight="1" x14ac:dyDescent="0.2">
      <c r="A10" s="257"/>
      <c r="B10" s="260"/>
      <c r="C10" s="247"/>
      <c r="D10" s="248"/>
      <c r="E10" s="248"/>
      <c r="F10" s="249"/>
      <c r="G10" s="247"/>
      <c r="H10" s="248"/>
      <c r="I10" s="248"/>
      <c r="J10" s="249"/>
      <c r="K10" s="247"/>
      <c r="L10" s="248"/>
      <c r="M10" s="248"/>
      <c r="N10" s="248"/>
      <c r="O10" s="249"/>
      <c r="P10" s="247"/>
      <c r="Q10" s="248"/>
      <c r="R10" s="248"/>
      <c r="S10" s="248"/>
      <c r="T10" s="249"/>
      <c r="U10" s="247"/>
      <c r="V10" s="249"/>
      <c r="W10" s="247"/>
      <c r="X10" s="249"/>
      <c r="Y10" s="263"/>
      <c r="Z10" s="1"/>
      <c r="AA10" s="37"/>
    </row>
    <row r="11" spans="1:27" ht="12" customHeight="1" x14ac:dyDescent="0.2">
      <c r="A11" s="258"/>
      <c r="B11" s="260"/>
      <c r="C11" s="250"/>
      <c r="D11" s="251"/>
      <c r="E11" s="251"/>
      <c r="F11" s="252"/>
      <c r="G11" s="250"/>
      <c r="H11" s="251"/>
      <c r="I11" s="251"/>
      <c r="J11" s="252"/>
      <c r="K11" s="250"/>
      <c r="L11" s="251"/>
      <c r="M11" s="251"/>
      <c r="N11" s="251"/>
      <c r="O11" s="252"/>
      <c r="P11" s="250"/>
      <c r="Q11" s="251"/>
      <c r="R11" s="251"/>
      <c r="S11" s="251"/>
      <c r="T11" s="252"/>
      <c r="U11" s="250"/>
      <c r="V11" s="252"/>
      <c r="W11" s="250"/>
      <c r="X11" s="252"/>
      <c r="Y11" s="263"/>
      <c r="Z11" s="31" t="s">
        <v>60</v>
      </c>
      <c r="AA11" s="37" t="s">
        <v>61</v>
      </c>
    </row>
    <row r="12" spans="1:27" s="5" customFormat="1" ht="6" customHeight="1" x14ac:dyDescent="0.25">
      <c r="A12" s="10">
        <v>1</v>
      </c>
      <c r="B12" s="32">
        <v>2</v>
      </c>
      <c r="C12" s="40">
        <v>3</v>
      </c>
      <c r="D12" s="41">
        <v>4</v>
      </c>
      <c r="E12" s="41">
        <v>5</v>
      </c>
      <c r="F12" s="47">
        <v>6</v>
      </c>
      <c r="G12" s="40">
        <v>7</v>
      </c>
      <c r="H12" s="41">
        <v>8</v>
      </c>
      <c r="I12" s="41">
        <v>9</v>
      </c>
      <c r="J12" s="42">
        <v>10</v>
      </c>
      <c r="K12" s="40">
        <v>11</v>
      </c>
      <c r="L12" s="41">
        <v>12</v>
      </c>
      <c r="M12" s="41">
        <v>13</v>
      </c>
      <c r="N12" s="41">
        <v>14</v>
      </c>
      <c r="O12" s="253">
        <v>15</v>
      </c>
      <c r="P12" s="254"/>
      <c r="Q12" s="41">
        <v>16</v>
      </c>
      <c r="R12" s="41">
        <v>17</v>
      </c>
      <c r="S12" s="41">
        <v>18</v>
      </c>
      <c r="T12" s="42">
        <v>19</v>
      </c>
      <c r="U12" s="40">
        <v>20</v>
      </c>
      <c r="V12" s="47">
        <v>21</v>
      </c>
      <c r="W12" s="40">
        <v>22</v>
      </c>
      <c r="X12" s="42">
        <v>23</v>
      </c>
      <c r="Y12" s="32">
        <v>24</v>
      </c>
      <c r="Z12" s="40">
        <v>25</v>
      </c>
      <c r="AA12" s="42">
        <v>26</v>
      </c>
    </row>
    <row r="13" spans="1:27" ht="9.75" customHeight="1" x14ac:dyDescent="0.2">
      <c r="A13" s="35" t="s">
        <v>12</v>
      </c>
      <c r="B13" s="3"/>
      <c r="C13" s="241"/>
      <c r="D13" s="242"/>
      <c r="E13" s="242"/>
      <c r="F13" s="243"/>
      <c r="G13" s="241"/>
      <c r="H13" s="242"/>
      <c r="I13" s="242"/>
      <c r="J13" s="243"/>
      <c r="K13" s="241"/>
      <c r="L13" s="242"/>
      <c r="M13" s="242"/>
      <c r="N13" s="242"/>
      <c r="O13" s="243"/>
      <c r="P13" s="241"/>
      <c r="Q13" s="242"/>
      <c r="R13" s="242"/>
      <c r="S13" s="242"/>
      <c r="T13" s="243"/>
      <c r="U13" s="241"/>
      <c r="V13" s="243"/>
      <c r="W13" s="241"/>
      <c r="X13" s="243"/>
      <c r="Y13" s="3"/>
      <c r="Z13" s="14"/>
      <c r="AA13" s="13"/>
    </row>
    <row r="14" spans="1:27" ht="12" customHeight="1" x14ac:dyDescent="0.2">
      <c r="A14" s="36" t="s">
        <v>13</v>
      </c>
      <c r="B14" s="3"/>
      <c r="C14" s="14"/>
      <c r="D14" s="12"/>
      <c r="E14" s="12"/>
      <c r="F14" s="28"/>
      <c r="G14" s="11"/>
      <c r="H14" s="12"/>
      <c r="I14" s="12"/>
      <c r="J14" s="13"/>
      <c r="K14" s="14"/>
      <c r="L14" s="12"/>
      <c r="M14" s="12"/>
      <c r="N14" s="12"/>
      <c r="O14" s="28"/>
      <c r="P14" s="11"/>
      <c r="Q14" s="12"/>
      <c r="R14" s="12"/>
      <c r="S14" s="12"/>
      <c r="T14" s="13"/>
      <c r="U14" s="14"/>
      <c r="V14" s="28"/>
      <c r="W14" s="11"/>
      <c r="X14" s="28"/>
      <c r="Y14" s="3"/>
      <c r="Z14" s="14"/>
      <c r="AA14" s="13"/>
    </row>
    <row r="15" spans="1:27" ht="12" customHeight="1" x14ac:dyDescent="0.2">
      <c r="A15" s="24" t="s">
        <v>14</v>
      </c>
      <c r="B15" s="27" t="s">
        <v>15</v>
      </c>
      <c r="C15" s="18"/>
      <c r="D15" s="20"/>
      <c r="E15" s="20"/>
      <c r="F15" s="48"/>
      <c r="G15" s="18"/>
      <c r="H15" s="20"/>
      <c r="I15" s="20"/>
      <c r="J15" s="21"/>
      <c r="K15" s="18"/>
      <c r="L15" s="20"/>
      <c r="M15" s="20"/>
      <c r="N15" s="20"/>
      <c r="O15" s="48"/>
      <c r="P15" s="18"/>
      <c r="Q15" s="20"/>
      <c r="R15" s="20"/>
      <c r="S15" s="20"/>
      <c r="T15" s="21"/>
      <c r="U15" s="18"/>
      <c r="V15" s="48"/>
      <c r="W15" s="18"/>
      <c r="X15" s="21"/>
      <c r="Y15" s="29">
        <v>610001</v>
      </c>
      <c r="Z15" s="18"/>
      <c r="AA15" s="21"/>
    </row>
    <row r="16" spans="1:27" ht="12" customHeight="1" x14ac:dyDescent="0.2">
      <c r="A16" s="25" t="s">
        <v>16</v>
      </c>
      <c r="B16" s="17" t="s">
        <v>15</v>
      </c>
      <c r="C16" s="19"/>
      <c r="D16" s="22"/>
      <c r="E16" s="22"/>
      <c r="F16" s="49"/>
      <c r="G16" s="19"/>
      <c r="H16" s="22"/>
      <c r="I16" s="22"/>
      <c r="J16" s="23"/>
      <c r="K16" s="19"/>
      <c r="L16" s="22"/>
      <c r="M16" s="22"/>
      <c r="N16" s="22"/>
      <c r="O16" s="49"/>
      <c r="P16" s="19"/>
      <c r="Q16" s="22"/>
      <c r="R16" s="22"/>
      <c r="S16" s="22"/>
      <c r="T16" s="23"/>
      <c r="U16" s="19"/>
      <c r="V16" s="49"/>
      <c r="W16" s="19"/>
      <c r="X16" s="23"/>
      <c r="Y16" s="30">
        <v>610002</v>
      </c>
      <c r="Z16" s="19"/>
      <c r="AA16" s="23"/>
    </row>
    <row r="17" spans="1:27" ht="12" customHeight="1" x14ac:dyDescent="0.2">
      <c r="A17" s="25" t="s">
        <v>91</v>
      </c>
      <c r="B17" s="17" t="s">
        <v>15</v>
      </c>
      <c r="C17" s="19"/>
      <c r="D17" s="22"/>
      <c r="E17" s="22"/>
      <c r="F17" s="49"/>
      <c r="G17" s="19"/>
      <c r="H17" s="22"/>
      <c r="I17" s="22"/>
      <c r="J17" s="23"/>
      <c r="K17" s="19"/>
      <c r="L17" s="22"/>
      <c r="M17" s="22"/>
      <c r="N17" s="22"/>
      <c r="O17" s="49"/>
      <c r="P17" s="19"/>
      <c r="Q17" s="22"/>
      <c r="R17" s="22"/>
      <c r="S17" s="22"/>
      <c r="T17" s="23"/>
      <c r="U17" s="19"/>
      <c r="V17" s="49"/>
      <c r="W17" s="19"/>
      <c r="X17" s="23"/>
      <c r="Y17" s="30">
        <v>610003</v>
      </c>
      <c r="Z17" s="19"/>
      <c r="AA17" s="23"/>
    </row>
    <row r="18" spans="1:27" ht="12" customHeight="1" x14ac:dyDescent="0.2">
      <c r="A18" s="25" t="s">
        <v>17</v>
      </c>
      <c r="B18" s="17" t="s">
        <v>15</v>
      </c>
      <c r="C18" s="19"/>
      <c r="D18" s="22"/>
      <c r="E18" s="22"/>
      <c r="F18" s="49"/>
      <c r="G18" s="19"/>
      <c r="H18" s="22"/>
      <c r="I18" s="22"/>
      <c r="J18" s="23"/>
      <c r="K18" s="19"/>
      <c r="L18" s="22"/>
      <c r="M18" s="22"/>
      <c r="N18" s="22"/>
      <c r="O18" s="49"/>
      <c r="P18" s="19"/>
      <c r="Q18" s="22"/>
      <c r="R18" s="22"/>
      <c r="S18" s="22"/>
      <c r="T18" s="23"/>
      <c r="U18" s="19"/>
      <c r="V18" s="49"/>
      <c r="W18" s="19"/>
      <c r="X18" s="23"/>
      <c r="Y18" s="30">
        <v>610009</v>
      </c>
      <c r="Z18" s="19"/>
      <c r="AA18" s="23"/>
    </row>
    <row r="19" spans="1:27" ht="12" customHeight="1" x14ac:dyDescent="0.2">
      <c r="A19" s="25" t="s">
        <v>92</v>
      </c>
      <c r="B19" s="17" t="s">
        <v>15</v>
      </c>
      <c r="C19" s="19"/>
      <c r="D19" s="22"/>
      <c r="E19" s="22"/>
      <c r="F19" s="49"/>
      <c r="G19" s="19"/>
      <c r="H19" s="22"/>
      <c r="I19" s="22"/>
      <c r="J19" s="23"/>
      <c r="K19" s="19"/>
      <c r="L19" s="22"/>
      <c r="M19" s="22"/>
      <c r="N19" s="22"/>
      <c r="O19" s="49"/>
      <c r="P19" s="19"/>
      <c r="Q19" s="22"/>
      <c r="R19" s="22"/>
      <c r="S19" s="22"/>
      <c r="T19" s="23"/>
      <c r="U19" s="19"/>
      <c r="V19" s="49"/>
      <c r="W19" s="19"/>
      <c r="X19" s="23"/>
      <c r="Y19" s="30">
        <v>610024</v>
      </c>
      <c r="Z19" s="19"/>
      <c r="AA19" s="23"/>
    </row>
    <row r="20" spans="1:27" ht="12" customHeight="1" x14ac:dyDescent="0.2">
      <c r="A20" s="25" t="s">
        <v>93</v>
      </c>
      <c r="B20" s="17" t="s">
        <v>15</v>
      </c>
      <c r="C20" s="19"/>
      <c r="D20" s="22"/>
      <c r="E20" s="22"/>
      <c r="F20" s="49"/>
      <c r="G20" s="19"/>
      <c r="H20" s="22"/>
      <c r="I20" s="22"/>
      <c r="J20" s="23"/>
      <c r="K20" s="19"/>
      <c r="L20" s="22"/>
      <c r="M20" s="22"/>
      <c r="N20" s="22"/>
      <c r="O20" s="49"/>
      <c r="P20" s="19"/>
      <c r="Q20" s="22"/>
      <c r="R20" s="22"/>
      <c r="S20" s="22"/>
      <c r="T20" s="23"/>
      <c r="U20" s="19"/>
      <c r="V20" s="49"/>
      <c r="W20" s="19"/>
      <c r="X20" s="23"/>
      <c r="Y20" s="30">
        <v>610035</v>
      </c>
      <c r="Z20" s="19"/>
      <c r="AA20" s="23"/>
    </row>
    <row r="21" spans="1:27" ht="12" customHeight="1" x14ac:dyDescent="0.2">
      <c r="A21" s="25" t="s">
        <v>94</v>
      </c>
      <c r="B21" s="17" t="s">
        <v>15</v>
      </c>
      <c r="C21" s="19"/>
      <c r="D21" s="22"/>
      <c r="E21" s="22"/>
      <c r="F21" s="49"/>
      <c r="G21" s="19"/>
      <c r="H21" s="22"/>
      <c r="I21" s="22"/>
      <c r="J21" s="23"/>
      <c r="K21" s="19"/>
      <c r="L21" s="22"/>
      <c r="M21" s="22"/>
      <c r="N21" s="22"/>
      <c r="O21" s="49"/>
      <c r="P21" s="19"/>
      <c r="Q21" s="22"/>
      <c r="R21" s="22"/>
      <c r="S21" s="22"/>
      <c r="T21" s="23"/>
      <c r="U21" s="19"/>
      <c r="V21" s="49"/>
      <c r="W21" s="19"/>
      <c r="X21" s="23"/>
      <c r="Y21" s="30">
        <v>610036</v>
      </c>
      <c r="Z21" s="19"/>
      <c r="AA21" s="23"/>
    </row>
    <row r="22" spans="1:27" ht="12" customHeight="1" x14ac:dyDescent="0.2">
      <c r="A22" s="25" t="s">
        <v>95</v>
      </c>
      <c r="B22" s="17" t="s">
        <v>15</v>
      </c>
      <c r="C22" s="19"/>
      <c r="D22" s="22"/>
      <c r="E22" s="22"/>
      <c r="F22" s="49"/>
      <c r="G22" s="19"/>
      <c r="H22" s="22"/>
      <c r="I22" s="22"/>
      <c r="J22" s="23"/>
      <c r="K22" s="19"/>
      <c r="L22" s="22"/>
      <c r="M22" s="22"/>
      <c r="N22" s="22"/>
      <c r="O22" s="49"/>
      <c r="P22" s="19"/>
      <c r="Q22" s="22"/>
      <c r="R22" s="22"/>
      <c r="S22" s="22"/>
      <c r="T22" s="23"/>
      <c r="U22" s="19"/>
      <c r="V22" s="49"/>
      <c r="W22" s="19"/>
      <c r="X22" s="23"/>
      <c r="Y22" s="30">
        <v>610037</v>
      </c>
      <c r="Z22" s="19"/>
      <c r="AA22" s="23"/>
    </row>
    <row r="23" spans="1:27" ht="12" customHeight="1" x14ac:dyDescent="0.2">
      <c r="A23" s="25" t="s">
        <v>18</v>
      </c>
      <c r="B23" s="17" t="s">
        <v>15</v>
      </c>
      <c r="C23" s="19"/>
      <c r="D23" s="22"/>
      <c r="E23" s="22"/>
      <c r="F23" s="49"/>
      <c r="G23" s="19"/>
      <c r="H23" s="22"/>
      <c r="I23" s="22"/>
      <c r="J23" s="23"/>
      <c r="K23" s="19"/>
      <c r="L23" s="22"/>
      <c r="M23" s="22"/>
      <c r="N23" s="22"/>
      <c r="O23" s="49"/>
      <c r="P23" s="19"/>
      <c r="Q23" s="22"/>
      <c r="R23" s="22"/>
      <c r="S23" s="22"/>
      <c r="T23" s="23"/>
      <c r="U23" s="19"/>
      <c r="V23" s="49"/>
      <c r="W23" s="19"/>
      <c r="X23" s="23"/>
      <c r="Y23" s="30">
        <v>610052</v>
      </c>
      <c r="Z23" s="19"/>
      <c r="AA23" s="23"/>
    </row>
    <row r="24" spans="1:27" ht="12" customHeight="1" x14ac:dyDescent="0.2">
      <c r="A24" s="25" t="s">
        <v>96</v>
      </c>
      <c r="B24" s="17" t="s">
        <v>15</v>
      </c>
      <c r="C24" s="19"/>
      <c r="D24" s="22"/>
      <c r="E24" s="22"/>
      <c r="F24" s="49"/>
      <c r="G24" s="19"/>
      <c r="H24" s="22"/>
      <c r="I24" s="22"/>
      <c r="J24" s="23"/>
      <c r="K24" s="19"/>
      <c r="L24" s="22"/>
      <c r="M24" s="22"/>
      <c r="N24" s="22"/>
      <c r="O24" s="49"/>
      <c r="P24" s="19"/>
      <c r="Q24" s="22"/>
      <c r="R24" s="22"/>
      <c r="S24" s="22"/>
      <c r="T24" s="23"/>
      <c r="U24" s="19"/>
      <c r="V24" s="49"/>
      <c r="W24" s="19"/>
      <c r="X24" s="23"/>
      <c r="Y24" s="30">
        <v>610068</v>
      </c>
      <c r="Z24" s="19"/>
      <c r="AA24" s="23"/>
    </row>
    <row r="25" spans="1:27" ht="12" customHeight="1" x14ac:dyDescent="0.2">
      <c r="A25" s="25" t="s">
        <v>19</v>
      </c>
      <c r="B25" s="17" t="s">
        <v>15</v>
      </c>
      <c r="C25" s="19"/>
      <c r="D25" s="22"/>
      <c r="E25" s="22"/>
      <c r="F25" s="49"/>
      <c r="G25" s="19"/>
      <c r="H25" s="22"/>
      <c r="I25" s="22"/>
      <c r="J25" s="23"/>
      <c r="K25" s="19"/>
      <c r="L25" s="22"/>
      <c r="M25" s="22"/>
      <c r="N25" s="22"/>
      <c r="O25" s="49"/>
      <c r="P25" s="19"/>
      <c r="Q25" s="22"/>
      <c r="R25" s="22"/>
      <c r="S25" s="22"/>
      <c r="T25" s="23"/>
      <c r="U25" s="19"/>
      <c r="V25" s="49"/>
      <c r="W25" s="19"/>
      <c r="X25" s="23"/>
      <c r="Y25" s="30">
        <v>611008</v>
      </c>
      <c r="Z25" s="19"/>
      <c r="AA25" s="23"/>
    </row>
    <row r="26" spans="1:27" ht="12" customHeight="1" x14ac:dyDescent="0.2">
      <c r="A26" s="25" t="s">
        <v>97</v>
      </c>
      <c r="B26" s="17" t="s">
        <v>15</v>
      </c>
      <c r="C26" s="19"/>
      <c r="D26" s="22"/>
      <c r="E26" s="22"/>
      <c r="F26" s="49"/>
      <c r="G26" s="19"/>
      <c r="H26" s="22"/>
      <c r="I26" s="22"/>
      <c r="J26" s="23"/>
      <c r="K26" s="19"/>
      <c r="L26" s="22"/>
      <c r="M26" s="22"/>
      <c r="N26" s="22"/>
      <c r="O26" s="49"/>
      <c r="P26" s="19"/>
      <c r="Q26" s="22"/>
      <c r="R26" s="22"/>
      <c r="S26" s="22"/>
      <c r="T26" s="23"/>
      <c r="U26" s="19"/>
      <c r="V26" s="49"/>
      <c r="W26" s="19"/>
      <c r="X26" s="23"/>
      <c r="Y26" s="30">
        <v>611010</v>
      </c>
      <c r="Z26" s="19"/>
      <c r="AA26" s="23"/>
    </row>
    <row r="27" spans="1:27" ht="12" customHeight="1" x14ac:dyDescent="0.2">
      <c r="A27" s="25" t="s">
        <v>98</v>
      </c>
      <c r="B27" s="17" t="s">
        <v>15</v>
      </c>
      <c r="C27" s="19"/>
      <c r="D27" s="22"/>
      <c r="E27" s="22"/>
      <c r="F27" s="49"/>
      <c r="G27" s="19"/>
      <c r="H27" s="22"/>
      <c r="I27" s="22"/>
      <c r="J27" s="23"/>
      <c r="K27" s="19"/>
      <c r="L27" s="22"/>
      <c r="M27" s="22"/>
      <c r="N27" s="22"/>
      <c r="O27" s="49"/>
      <c r="P27" s="19"/>
      <c r="Q27" s="22"/>
      <c r="R27" s="22"/>
      <c r="S27" s="22"/>
      <c r="T27" s="23"/>
      <c r="U27" s="19"/>
      <c r="V27" s="49"/>
      <c r="W27" s="19"/>
      <c r="X27" s="23"/>
      <c r="Y27" s="30">
        <v>611017</v>
      </c>
      <c r="Z27" s="19"/>
      <c r="AA27" s="23"/>
    </row>
    <row r="28" spans="1:27" ht="12" customHeight="1" x14ac:dyDescent="0.2">
      <c r="A28" s="25" t="s">
        <v>20</v>
      </c>
      <c r="B28" s="17" t="s">
        <v>15</v>
      </c>
      <c r="C28" s="19"/>
      <c r="D28" s="22"/>
      <c r="E28" s="22"/>
      <c r="F28" s="49"/>
      <c r="G28" s="19"/>
      <c r="H28" s="22"/>
      <c r="I28" s="22"/>
      <c r="J28" s="23"/>
      <c r="K28" s="19"/>
      <c r="L28" s="22"/>
      <c r="M28" s="22"/>
      <c r="N28" s="22"/>
      <c r="O28" s="49"/>
      <c r="P28" s="19"/>
      <c r="Q28" s="22"/>
      <c r="R28" s="22"/>
      <c r="S28" s="22"/>
      <c r="T28" s="23"/>
      <c r="U28" s="19"/>
      <c r="V28" s="49"/>
      <c r="W28" s="19"/>
      <c r="X28" s="23"/>
      <c r="Y28" s="30">
        <v>612001</v>
      </c>
      <c r="Z28" s="19"/>
      <c r="AA28" s="23"/>
    </row>
    <row r="29" spans="1:27" ht="12" customHeight="1" x14ac:dyDescent="0.2">
      <c r="A29" s="25" t="s">
        <v>99</v>
      </c>
      <c r="B29" s="17" t="s">
        <v>15</v>
      </c>
      <c r="C29" s="19"/>
      <c r="D29" s="22"/>
      <c r="E29" s="22"/>
      <c r="F29" s="49"/>
      <c r="G29" s="19"/>
      <c r="H29" s="22"/>
      <c r="I29" s="22"/>
      <c r="J29" s="23"/>
      <c r="K29" s="19"/>
      <c r="L29" s="22"/>
      <c r="M29" s="22"/>
      <c r="N29" s="22"/>
      <c r="O29" s="49"/>
      <c r="P29" s="19"/>
      <c r="Q29" s="22"/>
      <c r="R29" s="22"/>
      <c r="S29" s="22"/>
      <c r="T29" s="23"/>
      <c r="U29" s="19"/>
      <c r="V29" s="49"/>
      <c r="W29" s="19"/>
      <c r="X29" s="23"/>
      <c r="Y29" s="30">
        <v>612002</v>
      </c>
      <c r="Z29" s="19"/>
      <c r="AA29" s="23"/>
    </row>
    <row r="30" spans="1:27" ht="12" customHeight="1" x14ac:dyDescent="0.2">
      <c r="A30" s="25" t="s">
        <v>100</v>
      </c>
      <c r="B30" s="17" t="s">
        <v>15</v>
      </c>
      <c r="C30" s="19"/>
      <c r="D30" s="22"/>
      <c r="E30" s="22"/>
      <c r="F30" s="49"/>
      <c r="G30" s="19"/>
      <c r="H30" s="22"/>
      <c r="I30" s="22"/>
      <c r="J30" s="23"/>
      <c r="K30" s="19"/>
      <c r="L30" s="22"/>
      <c r="M30" s="22"/>
      <c r="N30" s="22"/>
      <c r="O30" s="49"/>
      <c r="P30" s="19"/>
      <c r="Q30" s="22"/>
      <c r="R30" s="22"/>
      <c r="S30" s="22"/>
      <c r="T30" s="23"/>
      <c r="U30" s="19"/>
      <c r="V30" s="49"/>
      <c r="W30" s="19"/>
      <c r="X30" s="23"/>
      <c r="Y30" s="30">
        <v>612009</v>
      </c>
      <c r="Z30" s="19"/>
      <c r="AA30" s="23"/>
    </row>
    <row r="31" spans="1:27" ht="12" customHeight="1" x14ac:dyDescent="0.2">
      <c r="A31" s="25" t="s">
        <v>101</v>
      </c>
      <c r="B31" s="17" t="s">
        <v>15</v>
      </c>
      <c r="C31" s="19"/>
      <c r="D31" s="22"/>
      <c r="E31" s="22"/>
      <c r="F31" s="49"/>
      <c r="G31" s="19"/>
      <c r="H31" s="22"/>
      <c r="I31" s="22"/>
      <c r="J31" s="23"/>
      <c r="K31" s="19"/>
      <c r="L31" s="22"/>
      <c r="M31" s="22"/>
      <c r="N31" s="22"/>
      <c r="O31" s="49"/>
      <c r="P31" s="19"/>
      <c r="Q31" s="22"/>
      <c r="R31" s="22"/>
      <c r="S31" s="22"/>
      <c r="T31" s="23"/>
      <c r="U31" s="19"/>
      <c r="V31" s="49"/>
      <c r="W31" s="19"/>
      <c r="X31" s="23"/>
      <c r="Y31" s="30">
        <v>612021</v>
      </c>
      <c r="Z31" s="19"/>
      <c r="AA31" s="23"/>
    </row>
    <row r="32" spans="1:27" ht="12" customHeight="1" x14ac:dyDescent="0.2">
      <c r="A32" s="25" t="s">
        <v>21</v>
      </c>
      <c r="B32" s="17" t="s">
        <v>15</v>
      </c>
      <c r="C32" s="19"/>
      <c r="D32" s="22"/>
      <c r="E32" s="22"/>
      <c r="F32" s="49"/>
      <c r="G32" s="19"/>
      <c r="H32" s="22"/>
      <c r="I32" s="22"/>
      <c r="J32" s="23"/>
      <c r="K32" s="19"/>
      <c r="L32" s="22"/>
      <c r="M32" s="22"/>
      <c r="N32" s="22"/>
      <c r="O32" s="49"/>
      <c r="P32" s="19"/>
      <c r="Q32" s="22"/>
      <c r="R32" s="22"/>
      <c r="S32" s="22"/>
      <c r="T32" s="23"/>
      <c r="U32" s="19"/>
      <c r="V32" s="49"/>
      <c r="W32" s="19"/>
      <c r="X32" s="23"/>
      <c r="Y32" s="30">
        <v>612025</v>
      </c>
      <c r="Z32" s="19"/>
      <c r="AA32" s="23"/>
    </row>
    <row r="33" spans="1:27" ht="12" customHeight="1" x14ac:dyDescent="0.2">
      <c r="A33" s="25" t="s">
        <v>22</v>
      </c>
      <c r="B33" s="17" t="s">
        <v>68</v>
      </c>
      <c r="C33" s="19"/>
      <c r="D33" s="22"/>
      <c r="E33" s="22"/>
      <c r="F33" s="49"/>
      <c r="G33" s="19"/>
      <c r="H33" s="22"/>
      <c r="I33" s="22"/>
      <c r="J33" s="23"/>
      <c r="K33" s="19"/>
      <c r="L33" s="22"/>
      <c r="M33" s="22"/>
      <c r="N33" s="22"/>
      <c r="O33" s="49"/>
      <c r="P33" s="19"/>
      <c r="Q33" s="22"/>
      <c r="R33" s="22"/>
      <c r="S33" s="22"/>
      <c r="T33" s="23"/>
      <c r="U33" s="19"/>
      <c r="V33" s="49"/>
      <c r="W33" s="19"/>
      <c r="X33" s="23"/>
      <c r="Y33" s="30">
        <v>612036</v>
      </c>
      <c r="Z33" s="19"/>
      <c r="AA33" s="23"/>
    </row>
    <row r="34" spans="1:27" ht="12" customHeight="1" x14ac:dyDescent="0.2">
      <c r="A34" s="25" t="s">
        <v>102</v>
      </c>
      <c r="B34" s="17" t="s">
        <v>15</v>
      </c>
      <c r="C34" s="19"/>
      <c r="D34" s="22"/>
      <c r="E34" s="22"/>
      <c r="F34" s="49"/>
      <c r="G34" s="19"/>
      <c r="H34" s="22"/>
      <c r="I34" s="22"/>
      <c r="J34" s="23"/>
      <c r="K34" s="19"/>
      <c r="L34" s="22"/>
      <c r="M34" s="22"/>
      <c r="N34" s="22"/>
      <c r="O34" s="49"/>
      <c r="P34" s="19"/>
      <c r="Q34" s="22"/>
      <c r="R34" s="22"/>
      <c r="S34" s="22"/>
      <c r="T34" s="23"/>
      <c r="U34" s="19"/>
      <c r="V34" s="49"/>
      <c r="W34" s="19"/>
      <c r="X34" s="23"/>
      <c r="Y34" s="30">
        <v>612044</v>
      </c>
      <c r="Z34" s="19"/>
      <c r="AA34" s="23"/>
    </row>
    <row r="35" spans="1:27" ht="12" customHeight="1" x14ac:dyDescent="0.2">
      <c r="A35" s="25" t="s">
        <v>23</v>
      </c>
      <c r="B35" s="17" t="s">
        <v>15</v>
      </c>
      <c r="C35" s="19"/>
      <c r="D35" s="22"/>
      <c r="E35" s="22"/>
      <c r="F35" s="49"/>
      <c r="G35" s="19"/>
      <c r="H35" s="22"/>
      <c r="I35" s="22"/>
      <c r="J35" s="23"/>
      <c r="K35" s="19"/>
      <c r="L35" s="22"/>
      <c r="M35" s="22"/>
      <c r="N35" s="22"/>
      <c r="O35" s="49"/>
      <c r="P35" s="19"/>
      <c r="Q35" s="22"/>
      <c r="R35" s="22"/>
      <c r="S35" s="22"/>
      <c r="T35" s="23"/>
      <c r="U35" s="19"/>
      <c r="V35" s="49"/>
      <c r="W35" s="19"/>
      <c r="X35" s="23"/>
      <c r="Y35" s="30">
        <v>612050</v>
      </c>
      <c r="Z35" s="19"/>
      <c r="AA35" s="23"/>
    </row>
    <row r="36" spans="1:27" ht="12" customHeight="1" x14ac:dyDescent="0.2">
      <c r="A36" s="25" t="s">
        <v>24</v>
      </c>
      <c r="B36" s="17" t="s">
        <v>15</v>
      </c>
      <c r="C36" s="19"/>
      <c r="D36" s="22"/>
      <c r="E36" s="22"/>
      <c r="F36" s="49"/>
      <c r="G36" s="19"/>
      <c r="H36" s="22"/>
      <c r="I36" s="22"/>
      <c r="J36" s="23"/>
      <c r="K36" s="19"/>
      <c r="L36" s="22"/>
      <c r="M36" s="22"/>
      <c r="N36" s="22"/>
      <c r="O36" s="49"/>
      <c r="P36" s="19"/>
      <c r="Q36" s="22"/>
      <c r="R36" s="22"/>
      <c r="S36" s="22"/>
      <c r="T36" s="23"/>
      <c r="U36" s="19"/>
      <c r="V36" s="49"/>
      <c r="W36" s="19"/>
      <c r="X36" s="23"/>
      <c r="Y36" s="30">
        <v>612053</v>
      </c>
      <c r="Z36" s="19"/>
      <c r="AA36" s="23"/>
    </row>
    <row r="37" spans="1:27" ht="12" customHeight="1" x14ac:dyDescent="0.2">
      <c r="A37" s="25" t="s">
        <v>25</v>
      </c>
      <c r="B37" s="17" t="s">
        <v>15</v>
      </c>
      <c r="C37" s="19"/>
      <c r="D37" s="22"/>
      <c r="E37" s="22"/>
      <c r="F37" s="49"/>
      <c r="G37" s="19"/>
      <c r="H37" s="22"/>
      <c r="I37" s="22"/>
      <c r="J37" s="23"/>
      <c r="K37" s="19"/>
      <c r="L37" s="22"/>
      <c r="M37" s="22"/>
      <c r="N37" s="22"/>
      <c r="O37" s="49"/>
      <c r="P37" s="19"/>
      <c r="Q37" s="22"/>
      <c r="R37" s="22"/>
      <c r="S37" s="22"/>
      <c r="T37" s="23"/>
      <c r="U37" s="19"/>
      <c r="V37" s="49"/>
      <c r="W37" s="19"/>
      <c r="X37" s="23"/>
      <c r="Y37" s="30">
        <v>612060</v>
      </c>
      <c r="Z37" s="19"/>
      <c r="AA37" s="23"/>
    </row>
    <row r="38" spans="1:27" ht="12" customHeight="1" x14ac:dyDescent="0.2">
      <c r="A38" s="25" t="s">
        <v>103</v>
      </c>
      <c r="B38" s="17" t="s">
        <v>15</v>
      </c>
      <c r="C38" s="19"/>
      <c r="D38" s="22"/>
      <c r="E38" s="22"/>
      <c r="F38" s="49"/>
      <c r="G38" s="19"/>
      <c r="H38" s="22"/>
      <c r="I38" s="22"/>
      <c r="J38" s="23"/>
      <c r="K38" s="19"/>
      <c r="L38" s="22"/>
      <c r="M38" s="22"/>
      <c r="N38" s="22"/>
      <c r="O38" s="49"/>
      <c r="P38" s="19"/>
      <c r="Q38" s="22"/>
      <c r="R38" s="22"/>
      <c r="S38" s="22"/>
      <c r="T38" s="23"/>
      <c r="U38" s="19"/>
      <c r="V38" s="49"/>
      <c r="W38" s="19"/>
      <c r="X38" s="23"/>
      <c r="Y38" s="30">
        <v>612061</v>
      </c>
      <c r="Z38" s="19"/>
      <c r="AA38" s="23"/>
    </row>
    <row r="39" spans="1:27" ht="12" customHeight="1" x14ac:dyDescent="0.2">
      <c r="A39" s="25" t="s">
        <v>104</v>
      </c>
      <c r="B39" s="17" t="s">
        <v>15</v>
      </c>
      <c r="C39" s="19"/>
      <c r="D39" s="22"/>
      <c r="E39" s="22"/>
      <c r="F39" s="49"/>
      <c r="G39" s="19"/>
      <c r="H39" s="22"/>
      <c r="I39" s="22"/>
      <c r="J39" s="23"/>
      <c r="K39" s="19"/>
      <c r="L39" s="22"/>
      <c r="M39" s="22"/>
      <c r="N39" s="22"/>
      <c r="O39" s="49"/>
      <c r="P39" s="19"/>
      <c r="Q39" s="22"/>
      <c r="R39" s="22"/>
      <c r="S39" s="22"/>
      <c r="T39" s="23"/>
      <c r="U39" s="19"/>
      <c r="V39" s="49"/>
      <c r="W39" s="19"/>
      <c r="X39" s="23"/>
      <c r="Y39" s="30">
        <v>612066</v>
      </c>
      <c r="Z39" s="19"/>
      <c r="AA39" s="23"/>
    </row>
    <row r="40" spans="1:27" ht="10.5" customHeight="1" x14ac:dyDescent="0.2">
      <c r="A40" s="25" t="s">
        <v>26</v>
      </c>
      <c r="B40" s="17" t="s">
        <v>15</v>
      </c>
      <c r="C40" s="19"/>
      <c r="D40" s="22"/>
      <c r="E40" s="22"/>
      <c r="F40" s="49"/>
      <c r="G40" s="19"/>
      <c r="H40" s="22"/>
      <c r="I40" s="22"/>
      <c r="J40" s="23"/>
      <c r="K40" s="19"/>
      <c r="L40" s="22"/>
      <c r="M40" s="22"/>
      <c r="N40" s="22"/>
      <c r="O40" s="49"/>
      <c r="P40" s="19"/>
      <c r="Q40" s="22"/>
      <c r="R40" s="22"/>
      <c r="S40" s="22"/>
      <c r="T40" s="23"/>
      <c r="U40" s="19"/>
      <c r="V40" s="49"/>
      <c r="W40" s="19"/>
      <c r="X40" s="23"/>
      <c r="Y40" s="30">
        <v>612067</v>
      </c>
      <c r="Z40" s="19"/>
      <c r="AA40" s="23"/>
    </row>
    <row r="41" spans="1:27" ht="12" customHeight="1" x14ac:dyDescent="0.2">
      <c r="A41" s="25" t="s">
        <v>105</v>
      </c>
      <c r="B41" s="17" t="s">
        <v>15</v>
      </c>
      <c r="C41" s="19"/>
      <c r="D41" s="22"/>
      <c r="E41" s="22"/>
      <c r="F41" s="49"/>
      <c r="G41" s="19"/>
      <c r="H41" s="22"/>
      <c r="I41" s="22"/>
      <c r="J41" s="23"/>
      <c r="K41" s="19"/>
      <c r="L41" s="22"/>
      <c r="M41" s="22"/>
      <c r="N41" s="22"/>
      <c r="O41" s="49"/>
      <c r="P41" s="19"/>
      <c r="Q41" s="22"/>
      <c r="R41" s="22"/>
      <c r="S41" s="22"/>
      <c r="T41" s="23"/>
      <c r="U41" s="19"/>
      <c r="V41" s="49"/>
      <c r="W41" s="19"/>
      <c r="X41" s="23"/>
      <c r="Y41" s="30">
        <v>612068</v>
      </c>
      <c r="Z41" s="19"/>
      <c r="AA41" s="23"/>
    </row>
    <row r="42" spans="1:27" ht="12" customHeight="1" x14ac:dyDescent="0.2">
      <c r="A42" s="25" t="s">
        <v>27</v>
      </c>
      <c r="B42" s="17" t="s">
        <v>15</v>
      </c>
      <c r="C42" s="19"/>
      <c r="D42" s="22"/>
      <c r="E42" s="22"/>
      <c r="F42" s="49"/>
      <c r="G42" s="19"/>
      <c r="H42" s="22"/>
      <c r="I42" s="22"/>
      <c r="J42" s="23"/>
      <c r="K42" s="19"/>
      <c r="L42" s="22"/>
      <c r="M42" s="22"/>
      <c r="N42" s="22"/>
      <c r="O42" s="49"/>
      <c r="P42" s="19"/>
      <c r="Q42" s="22"/>
      <c r="R42" s="22"/>
      <c r="S42" s="22"/>
      <c r="T42" s="23"/>
      <c r="U42" s="19"/>
      <c r="V42" s="49"/>
      <c r="W42" s="19"/>
      <c r="X42" s="23"/>
      <c r="Y42" s="30">
        <v>612075</v>
      </c>
      <c r="Z42" s="19"/>
      <c r="AA42" s="23"/>
    </row>
    <row r="43" spans="1:27" ht="12" customHeight="1" x14ac:dyDescent="0.2">
      <c r="A43" s="25" t="s">
        <v>28</v>
      </c>
      <c r="B43" s="17" t="s">
        <v>194</v>
      </c>
      <c r="C43" s="19"/>
      <c r="D43" s="22"/>
      <c r="E43" s="22"/>
      <c r="F43" s="49"/>
      <c r="G43" s="19"/>
      <c r="H43" s="22"/>
      <c r="I43" s="22"/>
      <c r="J43" s="23"/>
      <c r="K43" s="19"/>
      <c r="L43" s="22"/>
      <c r="M43" s="22"/>
      <c r="N43" s="22"/>
      <c r="O43" s="49"/>
      <c r="P43" s="19"/>
      <c r="Q43" s="22"/>
      <c r="R43" s="22"/>
      <c r="S43" s="22"/>
      <c r="T43" s="23"/>
      <c r="U43" s="19"/>
      <c r="V43" s="49"/>
      <c r="W43" s="19"/>
      <c r="X43" s="23"/>
      <c r="Y43" s="30">
        <v>612084</v>
      </c>
      <c r="Z43" s="19"/>
      <c r="AA43" s="23"/>
    </row>
    <row r="44" spans="1:27" ht="12" customHeight="1" x14ac:dyDescent="0.2">
      <c r="A44" s="25" t="s">
        <v>29</v>
      </c>
      <c r="B44" s="17" t="s">
        <v>15</v>
      </c>
      <c r="C44" s="19"/>
      <c r="D44" s="22"/>
      <c r="E44" s="22"/>
      <c r="F44" s="49"/>
      <c r="G44" s="19"/>
      <c r="H44" s="22"/>
      <c r="I44" s="22"/>
      <c r="J44" s="23"/>
      <c r="K44" s="19"/>
      <c r="L44" s="22"/>
      <c r="M44" s="22"/>
      <c r="N44" s="22"/>
      <c r="O44" s="49"/>
      <c r="P44" s="19"/>
      <c r="Q44" s="22"/>
      <c r="R44" s="22"/>
      <c r="S44" s="22"/>
      <c r="T44" s="23"/>
      <c r="U44" s="19"/>
      <c r="V44" s="49"/>
      <c r="W44" s="19"/>
      <c r="X44" s="23"/>
      <c r="Y44" s="30">
        <v>613001</v>
      </c>
      <c r="Z44" s="19"/>
      <c r="AA44" s="23"/>
    </row>
    <row r="45" spans="1:27" ht="12" customHeight="1" x14ac:dyDescent="0.2">
      <c r="A45" s="25" t="s">
        <v>106</v>
      </c>
      <c r="B45" s="17" t="s">
        <v>15</v>
      </c>
      <c r="C45" s="19"/>
      <c r="D45" s="22"/>
      <c r="E45" s="22"/>
      <c r="F45" s="49"/>
      <c r="G45" s="19"/>
      <c r="H45" s="22"/>
      <c r="I45" s="22"/>
      <c r="J45" s="23"/>
      <c r="K45" s="19"/>
      <c r="L45" s="22"/>
      <c r="M45" s="22"/>
      <c r="N45" s="22"/>
      <c r="O45" s="49"/>
      <c r="P45" s="19"/>
      <c r="Q45" s="22"/>
      <c r="R45" s="22"/>
      <c r="S45" s="22"/>
      <c r="T45" s="23"/>
      <c r="U45" s="19"/>
      <c r="V45" s="49"/>
      <c r="W45" s="19"/>
      <c r="X45" s="23"/>
      <c r="Y45" s="30">
        <v>613002</v>
      </c>
      <c r="Z45" s="19"/>
      <c r="AA45" s="23"/>
    </row>
    <row r="46" spans="1:27" ht="12" customHeight="1" x14ac:dyDescent="0.2">
      <c r="A46" s="25" t="s">
        <v>30</v>
      </c>
      <c r="B46" s="17" t="s">
        <v>15</v>
      </c>
      <c r="C46" s="19"/>
      <c r="D46" s="22"/>
      <c r="E46" s="22"/>
      <c r="F46" s="49"/>
      <c r="G46" s="19"/>
      <c r="H46" s="22"/>
      <c r="I46" s="22"/>
      <c r="J46" s="23"/>
      <c r="K46" s="19"/>
      <c r="L46" s="22"/>
      <c r="M46" s="22"/>
      <c r="N46" s="22"/>
      <c r="O46" s="49"/>
      <c r="P46" s="19"/>
      <c r="Q46" s="22"/>
      <c r="R46" s="22"/>
      <c r="S46" s="22"/>
      <c r="T46" s="23"/>
      <c r="U46" s="19"/>
      <c r="V46" s="49"/>
      <c r="W46" s="19"/>
      <c r="X46" s="23"/>
      <c r="Y46" s="30">
        <v>613016</v>
      </c>
      <c r="Z46" s="19"/>
      <c r="AA46" s="23"/>
    </row>
    <row r="47" spans="1:27" ht="12" customHeight="1" x14ac:dyDescent="0.2">
      <c r="A47" s="25" t="s">
        <v>107</v>
      </c>
      <c r="B47" s="17" t="s">
        <v>15</v>
      </c>
      <c r="C47" s="19"/>
      <c r="D47" s="22"/>
      <c r="E47" s="22"/>
      <c r="F47" s="49"/>
      <c r="G47" s="19"/>
      <c r="H47" s="22"/>
      <c r="I47" s="22"/>
      <c r="J47" s="23"/>
      <c r="K47" s="19"/>
      <c r="L47" s="22"/>
      <c r="M47" s="22"/>
      <c r="N47" s="22"/>
      <c r="O47" s="49"/>
      <c r="P47" s="19"/>
      <c r="Q47" s="22"/>
      <c r="R47" s="22"/>
      <c r="S47" s="22"/>
      <c r="T47" s="23"/>
      <c r="U47" s="19"/>
      <c r="V47" s="49"/>
      <c r="W47" s="19"/>
      <c r="X47" s="23"/>
      <c r="Y47" s="30">
        <v>613029</v>
      </c>
      <c r="Z47" s="19"/>
      <c r="AA47" s="23"/>
    </row>
    <row r="48" spans="1:27" ht="12" customHeight="1" x14ac:dyDescent="0.2">
      <c r="A48" s="25" t="s">
        <v>108</v>
      </c>
      <c r="B48" s="17" t="s">
        <v>15</v>
      </c>
      <c r="C48" s="19"/>
      <c r="D48" s="22"/>
      <c r="E48" s="22"/>
      <c r="F48" s="49"/>
      <c r="G48" s="19"/>
      <c r="H48" s="22"/>
      <c r="I48" s="22"/>
      <c r="J48" s="23"/>
      <c r="K48" s="19"/>
      <c r="L48" s="22"/>
      <c r="M48" s="22"/>
      <c r="N48" s="22"/>
      <c r="O48" s="49"/>
      <c r="P48" s="19"/>
      <c r="Q48" s="22"/>
      <c r="R48" s="22"/>
      <c r="S48" s="22"/>
      <c r="T48" s="23"/>
      <c r="U48" s="19"/>
      <c r="V48" s="49"/>
      <c r="W48" s="19"/>
      <c r="X48" s="23"/>
      <c r="Y48" s="30">
        <v>613030</v>
      </c>
      <c r="Z48" s="19"/>
      <c r="AA48" s="23"/>
    </row>
    <row r="49" spans="1:27" ht="12" customHeight="1" x14ac:dyDescent="0.2">
      <c r="A49" s="25" t="s">
        <v>109</v>
      </c>
      <c r="B49" s="17" t="s">
        <v>15</v>
      </c>
      <c r="C49" s="19"/>
      <c r="D49" s="22"/>
      <c r="E49" s="22"/>
      <c r="F49" s="49"/>
      <c r="G49" s="19"/>
      <c r="H49" s="22"/>
      <c r="I49" s="22"/>
      <c r="J49" s="23"/>
      <c r="K49" s="19"/>
      <c r="L49" s="22"/>
      <c r="M49" s="22"/>
      <c r="N49" s="22"/>
      <c r="O49" s="49"/>
      <c r="P49" s="19"/>
      <c r="Q49" s="22"/>
      <c r="R49" s="22"/>
      <c r="S49" s="22"/>
      <c r="T49" s="23"/>
      <c r="U49" s="19"/>
      <c r="V49" s="49"/>
      <c r="W49" s="19"/>
      <c r="X49" s="23"/>
      <c r="Y49" s="30">
        <v>613031</v>
      </c>
      <c r="Z49" s="19"/>
      <c r="AA49" s="23"/>
    </row>
    <row r="50" spans="1:27" ht="12" customHeight="1" x14ac:dyDescent="0.2">
      <c r="A50" s="25" t="s">
        <v>110</v>
      </c>
      <c r="B50" s="17" t="s">
        <v>15</v>
      </c>
      <c r="C50" s="19"/>
      <c r="D50" s="22"/>
      <c r="E50" s="22"/>
      <c r="F50" s="49"/>
      <c r="G50" s="19"/>
      <c r="H50" s="22"/>
      <c r="I50" s="22"/>
      <c r="J50" s="23"/>
      <c r="K50" s="19"/>
      <c r="L50" s="22"/>
      <c r="M50" s="22"/>
      <c r="N50" s="22"/>
      <c r="O50" s="49"/>
      <c r="P50" s="19"/>
      <c r="Q50" s="22"/>
      <c r="R50" s="22"/>
      <c r="S50" s="22"/>
      <c r="T50" s="23"/>
      <c r="U50" s="19"/>
      <c r="V50" s="49"/>
      <c r="W50" s="19"/>
      <c r="X50" s="23"/>
      <c r="Y50" s="30">
        <v>613032</v>
      </c>
      <c r="Z50" s="19"/>
      <c r="AA50" s="23"/>
    </row>
    <row r="51" spans="1:27" ht="12" customHeight="1" x14ac:dyDescent="0.2">
      <c r="A51" s="25" t="s">
        <v>111</v>
      </c>
      <c r="B51" s="17" t="s">
        <v>15</v>
      </c>
      <c r="C51" s="19"/>
      <c r="D51" s="22"/>
      <c r="E51" s="22"/>
      <c r="F51" s="49"/>
      <c r="G51" s="19"/>
      <c r="H51" s="22"/>
      <c r="I51" s="22"/>
      <c r="J51" s="23"/>
      <c r="K51" s="19"/>
      <c r="L51" s="22"/>
      <c r="M51" s="22"/>
      <c r="N51" s="22"/>
      <c r="O51" s="49"/>
      <c r="P51" s="19"/>
      <c r="Q51" s="22"/>
      <c r="R51" s="22"/>
      <c r="S51" s="22"/>
      <c r="T51" s="23"/>
      <c r="U51" s="19"/>
      <c r="V51" s="49"/>
      <c r="W51" s="19"/>
      <c r="X51" s="23"/>
      <c r="Y51" s="30">
        <v>613033</v>
      </c>
      <c r="Z51" s="19"/>
      <c r="AA51" s="23"/>
    </row>
    <row r="52" spans="1:27" ht="12" customHeight="1" x14ac:dyDescent="0.2">
      <c r="A52" s="25" t="s">
        <v>112</v>
      </c>
      <c r="B52" s="17" t="s">
        <v>15</v>
      </c>
      <c r="C52" s="19"/>
      <c r="D52" s="22"/>
      <c r="E52" s="22"/>
      <c r="F52" s="49"/>
      <c r="G52" s="19"/>
      <c r="H52" s="22"/>
      <c r="I52" s="22"/>
      <c r="J52" s="23"/>
      <c r="K52" s="19"/>
      <c r="L52" s="22"/>
      <c r="M52" s="22"/>
      <c r="N52" s="22"/>
      <c r="O52" s="49"/>
      <c r="P52" s="19"/>
      <c r="Q52" s="22"/>
      <c r="R52" s="22"/>
      <c r="S52" s="22"/>
      <c r="T52" s="23"/>
      <c r="U52" s="19"/>
      <c r="V52" s="49"/>
      <c r="W52" s="19"/>
      <c r="X52" s="23"/>
      <c r="Y52" s="30">
        <v>613034</v>
      </c>
      <c r="Z52" s="19"/>
      <c r="AA52" s="23"/>
    </row>
    <row r="53" spans="1:27" ht="12" customHeight="1" x14ac:dyDescent="0.2">
      <c r="A53" s="25" t="s">
        <v>113</v>
      </c>
      <c r="B53" s="17" t="s">
        <v>15</v>
      </c>
      <c r="C53" s="19"/>
      <c r="D53" s="22"/>
      <c r="E53" s="22"/>
      <c r="F53" s="49"/>
      <c r="G53" s="19"/>
      <c r="H53" s="22"/>
      <c r="I53" s="22"/>
      <c r="J53" s="23"/>
      <c r="K53" s="19"/>
      <c r="L53" s="22"/>
      <c r="M53" s="22"/>
      <c r="N53" s="22"/>
      <c r="O53" s="49"/>
      <c r="P53" s="19"/>
      <c r="Q53" s="22"/>
      <c r="R53" s="22"/>
      <c r="S53" s="22"/>
      <c r="T53" s="23"/>
      <c r="U53" s="19"/>
      <c r="V53" s="49"/>
      <c r="W53" s="19"/>
      <c r="X53" s="23"/>
      <c r="Y53" s="30">
        <v>613041</v>
      </c>
      <c r="Z53" s="19"/>
      <c r="AA53" s="23"/>
    </row>
    <row r="54" spans="1:27" ht="12" customHeight="1" x14ac:dyDescent="0.2">
      <c r="A54" s="25" t="s">
        <v>114</v>
      </c>
      <c r="B54" s="17" t="s">
        <v>15</v>
      </c>
      <c r="C54" s="19"/>
      <c r="D54" s="22"/>
      <c r="E54" s="22"/>
      <c r="F54" s="49"/>
      <c r="G54" s="19"/>
      <c r="H54" s="22"/>
      <c r="I54" s="22"/>
      <c r="J54" s="23"/>
      <c r="K54" s="19"/>
      <c r="L54" s="22"/>
      <c r="M54" s="22"/>
      <c r="N54" s="22"/>
      <c r="O54" s="49"/>
      <c r="P54" s="19"/>
      <c r="Q54" s="22"/>
      <c r="R54" s="22"/>
      <c r="S54" s="22"/>
      <c r="T54" s="23"/>
      <c r="U54" s="19"/>
      <c r="V54" s="49"/>
      <c r="W54" s="19"/>
      <c r="X54" s="23"/>
      <c r="Y54" s="30">
        <v>613045</v>
      </c>
      <c r="Z54" s="19"/>
      <c r="AA54" s="23"/>
    </row>
    <row r="55" spans="1:27" ht="12" customHeight="1" x14ac:dyDescent="0.2">
      <c r="A55" s="25" t="s">
        <v>31</v>
      </c>
      <c r="B55" s="17" t="s">
        <v>15</v>
      </c>
      <c r="C55" s="19"/>
      <c r="D55" s="22"/>
      <c r="E55" s="22"/>
      <c r="F55" s="49"/>
      <c r="G55" s="19"/>
      <c r="H55" s="22"/>
      <c r="I55" s="22"/>
      <c r="J55" s="23"/>
      <c r="K55" s="19"/>
      <c r="L55" s="22"/>
      <c r="M55" s="22"/>
      <c r="N55" s="22"/>
      <c r="O55" s="49"/>
      <c r="P55" s="19"/>
      <c r="Q55" s="22"/>
      <c r="R55" s="22"/>
      <c r="S55" s="22"/>
      <c r="T55" s="23"/>
      <c r="U55" s="19"/>
      <c r="V55" s="49"/>
      <c r="W55" s="19"/>
      <c r="X55" s="23"/>
      <c r="Y55" s="30">
        <v>613052</v>
      </c>
      <c r="Z55" s="19"/>
      <c r="AA55" s="23"/>
    </row>
    <row r="56" spans="1:27" ht="12" customHeight="1" x14ac:dyDescent="0.2">
      <c r="A56" s="25" t="s">
        <v>115</v>
      </c>
      <c r="B56" s="17" t="s">
        <v>15</v>
      </c>
      <c r="C56" s="19"/>
      <c r="D56" s="22"/>
      <c r="E56" s="22"/>
      <c r="F56" s="49"/>
      <c r="G56" s="19"/>
      <c r="H56" s="22"/>
      <c r="I56" s="22"/>
      <c r="J56" s="23"/>
      <c r="K56" s="19"/>
      <c r="L56" s="22"/>
      <c r="M56" s="22"/>
      <c r="N56" s="22"/>
      <c r="O56" s="49"/>
      <c r="P56" s="19"/>
      <c r="Q56" s="22"/>
      <c r="R56" s="22"/>
      <c r="S56" s="22"/>
      <c r="T56" s="23"/>
      <c r="U56" s="19"/>
      <c r="V56" s="49"/>
      <c r="W56" s="19"/>
      <c r="X56" s="23"/>
      <c r="Y56" s="30">
        <v>613066</v>
      </c>
      <c r="Z56" s="19"/>
      <c r="AA56" s="23"/>
    </row>
    <row r="57" spans="1:27" ht="12" customHeight="1" x14ac:dyDescent="0.2">
      <c r="A57" s="25" t="s">
        <v>116</v>
      </c>
      <c r="B57" s="17" t="s">
        <v>15</v>
      </c>
      <c r="C57" s="19"/>
      <c r="D57" s="22"/>
      <c r="E57" s="22"/>
      <c r="F57" s="49"/>
      <c r="G57" s="19"/>
      <c r="H57" s="22"/>
      <c r="I57" s="22"/>
      <c r="J57" s="23"/>
      <c r="K57" s="19"/>
      <c r="L57" s="22"/>
      <c r="M57" s="22"/>
      <c r="N57" s="22"/>
      <c r="O57" s="49"/>
      <c r="P57" s="19"/>
      <c r="Q57" s="22"/>
      <c r="R57" s="22"/>
      <c r="S57" s="22"/>
      <c r="T57" s="23"/>
      <c r="U57" s="19"/>
      <c r="V57" s="49"/>
      <c r="W57" s="19"/>
      <c r="X57" s="23"/>
      <c r="Y57" s="30">
        <v>613068</v>
      </c>
      <c r="Z57" s="19"/>
      <c r="AA57" s="23"/>
    </row>
    <row r="58" spans="1:27" ht="12" customHeight="1" x14ac:dyDescent="0.2">
      <c r="A58" s="25" t="s">
        <v>117</v>
      </c>
      <c r="B58" s="17" t="s">
        <v>15</v>
      </c>
      <c r="C58" s="19"/>
      <c r="D58" s="22"/>
      <c r="E58" s="22"/>
      <c r="F58" s="49"/>
      <c r="G58" s="19"/>
      <c r="H58" s="22"/>
      <c r="I58" s="22"/>
      <c r="J58" s="23"/>
      <c r="K58" s="19"/>
      <c r="L58" s="22"/>
      <c r="M58" s="22"/>
      <c r="N58" s="22"/>
      <c r="O58" s="49"/>
      <c r="P58" s="19"/>
      <c r="Q58" s="22"/>
      <c r="R58" s="22"/>
      <c r="S58" s="22"/>
      <c r="T58" s="23"/>
      <c r="U58" s="19"/>
      <c r="V58" s="49"/>
      <c r="W58" s="19"/>
      <c r="X58" s="23"/>
      <c r="Y58" s="30">
        <v>613069</v>
      </c>
      <c r="Z58" s="19"/>
      <c r="AA58" s="23"/>
    </row>
    <row r="59" spans="1:27" ht="12" customHeight="1" x14ac:dyDescent="0.2">
      <c r="A59" s="25" t="s">
        <v>118</v>
      </c>
      <c r="B59" s="17" t="s">
        <v>15</v>
      </c>
      <c r="C59" s="19"/>
      <c r="D59" s="22"/>
      <c r="E59" s="22"/>
      <c r="F59" s="49"/>
      <c r="G59" s="19"/>
      <c r="H59" s="22"/>
      <c r="I59" s="22"/>
      <c r="J59" s="23"/>
      <c r="K59" s="19"/>
      <c r="L59" s="22"/>
      <c r="M59" s="22"/>
      <c r="N59" s="22"/>
      <c r="O59" s="49"/>
      <c r="P59" s="19"/>
      <c r="Q59" s="22"/>
      <c r="R59" s="22"/>
      <c r="S59" s="22"/>
      <c r="T59" s="23"/>
      <c r="U59" s="19"/>
      <c r="V59" s="49"/>
      <c r="W59" s="19"/>
      <c r="X59" s="23"/>
      <c r="Y59" s="30">
        <v>613072</v>
      </c>
      <c r="Z59" s="19"/>
      <c r="AA59" s="23"/>
    </row>
    <row r="60" spans="1:27" ht="12" customHeight="1" x14ac:dyDescent="0.2">
      <c r="A60" s="25" t="s">
        <v>32</v>
      </c>
      <c r="B60" s="17" t="s">
        <v>15</v>
      </c>
      <c r="C60" s="19"/>
      <c r="D60" s="22"/>
      <c r="E60" s="22"/>
      <c r="F60" s="49"/>
      <c r="G60" s="19"/>
      <c r="H60" s="22"/>
      <c r="I60" s="22"/>
      <c r="J60" s="23"/>
      <c r="K60" s="19"/>
      <c r="L60" s="22"/>
      <c r="M60" s="22"/>
      <c r="N60" s="22"/>
      <c r="O60" s="49"/>
      <c r="P60" s="19"/>
      <c r="Q60" s="22"/>
      <c r="R60" s="22"/>
      <c r="S60" s="22"/>
      <c r="T60" s="23"/>
      <c r="U60" s="19"/>
      <c r="V60" s="49"/>
      <c r="W60" s="19"/>
      <c r="X60" s="23"/>
      <c r="Y60" s="30">
        <v>613074</v>
      </c>
      <c r="Z60" s="19"/>
      <c r="AA60" s="23"/>
    </row>
    <row r="61" spans="1:27" ht="12" customHeight="1" x14ac:dyDescent="0.2">
      <c r="A61" s="25" t="s">
        <v>33</v>
      </c>
      <c r="B61" s="17" t="s">
        <v>15</v>
      </c>
      <c r="C61" s="19"/>
      <c r="D61" s="22"/>
      <c r="E61" s="22"/>
      <c r="F61" s="49"/>
      <c r="G61" s="19"/>
      <c r="H61" s="22"/>
      <c r="I61" s="22"/>
      <c r="J61" s="23"/>
      <c r="K61" s="19"/>
      <c r="L61" s="22"/>
      <c r="M61" s="22"/>
      <c r="N61" s="22"/>
      <c r="O61" s="49"/>
      <c r="P61" s="19"/>
      <c r="Q61" s="22"/>
      <c r="R61" s="22"/>
      <c r="S61" s="22"/>
      <c r="T61" s="23"/>
      <c r="U61" s="19"/>
      <c r="V61" s="49"/>
      <c r="W61" s="19"/>
      <c r="X61" s="23"/>
      <c r="Y61" s="30">
        <v>614002</v>
      </c>
      <c r="Z61" s="19"/>
      <c r="AA61" s="23"/>
    </row>
    <row r="62" spans="1:27" ht="12" customHeight="1" x14ac:dyDescent="0.2">
      <c r="A62" s="25" t="s">
        <v>119</v>
      </c>
      <c r="B62" s="17" t="s">
        <v>15</v>
      </c>
      <c r="C62" s="19"/>
      <c r="D62" s="22"/>
      <c r="E62" s="22"/>
      <c r="F62" s="49"/>
      <c r="G62" s="19"/>
      <c r="H62" s="22"/>
      <c r="I62" s="22"/>
      <c r="J62" s="23"/>
      <c r="K62" s="19"/>
      <c r="L62" s="22"/>
      <c r="M62" s="22"/>
      <c r="N62" s="22"/>
      <c r="O62" s="49"/>
      <c r="P62" s="19"/>
      <c r="Q62" s="22"/>
      <c r="R62" s="22"/>
      <c r="S62" s="22"/>
      <c r="T62" s="23"/>
      <c r="U62" s="19"/>
      <c r="V62" s="49"/>
      <c r="W62" s="19"/>
      <c r="X62" s="23"/>
      <c r="Y62" s="30">
        <v>614003</v>
      </c>
      <c r="Z62" s="19"/>
      <c r="AA62" s="23"/>
    </row>
    <row r="63" spans="1:27" ht="12" customHeight="1" x14ac:dyDescent="0.2">
      <c r="A63" s="25" t="s">
        <v>34</v>
      </c>
      <c r="B63" s="17" t="s">
        <v>15</v>
      </c>
      <c r="C63" s="19"/>
      <c r="D63" s="22"/>
      <c r="E63" s="22"/>
      <c r="F63" s="49"/>
      <c r="G63" s="19"/>
      <c r="H63" s="22"/>
      <c r="I63" s="22"/>
      <c r="J63" s="23"/>
      <c r="K63" s="19"/>
      <c r="L63" s="22"/>
      <c r="M63" s="22"/>
      <c r="N63" s="22"/>
      <c r="O63" s="49"/>
      <c r="P63" s="19"/>
      <c r="Q63" s="22"/>
      <c r="R63" s="22"/>
      <c r="S63" s="22"/>
      <c r="T63" s="23"/>
      <c r="U63" s="19"/>
      <c r="V63" s="49"/>
      <c r="W63" s="19"/>
      <c r="X63" s="23"/>
      <c r="Y63" s="30">
        <v>614016</v>
      </c>
      <c r="Z63" s="19"/>
      <c r="AA63" s="23"/>
    </row>
    <row r="64" spans="1:27" ht="12" customHeight="1" x14ac:dyDescent="0.2">
      <c r="A64" s="25" t="s">
        <v>120</v>
      </c>
      <c r="B64" s="17" t="s">
        <v>15</v>
      </c>
      <c r="C64" s="19"/>
      <c r="D64" s="22"/>
      <c r="E64" s="22"/>
      <c r="F64" s="49"/>
      <c r="G64" s="19"/>
      <c r="H64" s="22"/>
      <c r="I64" s="22"/>
      <c r="J64" s="23"/>
      <c r="K64" s="19"/>
      <c r="L64" s="22"/>
      <c r="M64" s="22"/>
      <c r="N64" s="22"/>
      <c r="O64" s="49"/>
      <c r="P64" s="19"/>
      <c r="Q64" s="22"/>
      <c r="R64" s="22"/>
      <c r="S64" s="22"/>
      <c r="T64" s="23"/>
      <c r="U64" s="19"/>
      <c r="V64" s="49"/>
      <c r="W64" s="19"/>
      <c r="X64" s="23"/>
      <c r="Y64" s="30">
        <v>614017</v>
      </c>
      <c r="Z64" s="19"/>
      <c r="AA64" s="23"/>
    </row>
    <row r="65" spans="1:27" ht="12" customHeight="1" x14ac:dyDescent="0.2">
      <c r="A65" s="25" t="s">
        <v>121</v>
      </c>
      <c r="B65" s="17" t="s">
        <v>15</v>
      </c>
      <c r="C65" s="19"/>
      <c r="D65" s="22"/>
      <c r="E65" s="22"/>
      <c r="F65" s="49"/>
      <c r="G65" s="19"/>
      <c r="H65" s="22"/>
      <c r="I65" s="22"/>
      <c r="J65" s="23"/>
      <c r="K65" s="19"/>
      <c r="L65" s="22"/>
      <c r="M65" s="22"/>
      <c r="N65" s="22"/>
      <c r="O65" s="49"/>
      <c r="P65" s="19"/>
      <c r="Q65" s="22"/>
      <c r="R65" s="22"/>
      <c r="S65" s="22"/>
      <c r="T65" s="23"/>
      <c r="U65" s="19"/>
      <c r="V65" s="49"/>
      <c r="W65" s="19"/>
      <c r="X65" s="23"/>
      <c r="Y65" s="30">
        <v>614020</v>
      </c>
      <c r="Z65" s="19"/>
      <c r="AA65" s="23"/>
    </row>
    <row r="66" spans="1:27" ht="12" customHeight="1" x14ac:dyDescent="0.2">
      <c r="A66" s="25" t="s">
        <v>122</v>
      </c>
      <c r="B66" s="17" t="s">
        <v>15</v>
      </c>
      <c r="C66" s="19"/>
      <c r="D66" s="22"/>
      <c r="E66" s="22"/>
      <c r="F66" s="49"/>
      <c r="G66" s="19"/>
      <c r="H66" s="22"/>
      <c r="I66" s="22"/>
      <c r="J66" s="23"/>
      <c r="K66" s="19"/>
      <c r="L66" s="22"/>
      <c r="M66" s="22"/>
      <c r="N66" s="22"/>
      <c r="O66" s="49"/>
      <c r="P66" s="19"/>
      <c r="Q66" s="22"/>
      <c r="R66" s="22"/>
      <c r="S66" s="22"/>
      <c r="T66" s="23"/>
      <c r="U66" s="19"/>
      <c r="V66" s="49"/>
      <c r="W66" s="19"/>
      <c r="X66" s="23"/>
      <c r="Y66" s="30">
        <v>614021</v>
      </c>
      <c r="Z66" s="19"/>
      <c r="AA66" s="23"/>
    </row>
    <row r="67" spans="1:27" ht="12" customHeight="1" x14ac:dyDescent="0.2">
      <c r="A67" s="25" t="s">
        <v>123</v>
      </c>
      <c r="B67" s="17" t="s">
        <v>15</v>
      </c>
      <c r="C67" s="19"/>
      <c r="D67" s="22"/>
      <c r="E67" s="22"/>
      <c r="F67" s="49"/>
      <c r="G67" s="19"/>
      <c r="H67" s="22"/>
      <c r="I67" s="22"/>
      <c r="J67" s="23"/>
      <c r="K67" s="19"/>
      <c r="L67" s="22"/>
      <c r="M67" s="22"/>
      <c r="N67" s="22"/>
      <c r="O67" s="49"/>
      <c r="P67" s="19"/>
      <c r="Q67" s="22"/>
      <c r="R67" s="22"/>
      <c r="S67" s="22"/>
      <c r="T67" s="23"/>
      <c r="U67" s="19"/>
      <c r="V67" s="49"/>
      <c r="W67" s="19"/>
      <c r="X67" s="23"/>
      <c r="Y67" s="30">
        <v>614022</v>
      </c>
      <c r="Z67" s="19"/>
      <c r="AA67" s="23"/>
    </row>
    <row r="68" spans="1:27" ht="12" customHeight="1" x14ac:dyDescent="0.2">
      <c r="A68" s="25" t="s">
        <v>124</v>
      </c>
      <c r="B68" s="17" t="s">
        <v>15</v>
      </c>
      <c r="C68" s="19"/>
      <c r="D68" s="22"/>
      <c r="E68" s="22"/>
      <c r="F68" s="49"/>
      <c r="G68" s="19"/>
      <c r="H68" s="22"/>
      <c r="I68" s="22"/>
      <c r="J68" s="23"/>
      <c r="K68" s="19"/>
      <c r="L68" s="22"/>
      <c r="M68" s="22"/>
      <c r="N68" s="22"/>
      <c r="O68" s="49"/>
      <c r="P68" s="19"/>
      <c r="Q68" s="22"/>
      <c r="R68" s="22"/>
      <c r="S68" s="22"/>
      <c r="T68" s="23"/>
      <c r="U68" s="19"/>
      <c r="V68" s="49"/>
      <c r="W68" s="19"/>
      <c r="X68" s="23"/>
      <c r="Y68" s="30">
        <v>614024</v>
      </c>
      <c r="Z68" s="19"/>
      <c r="AA68" s="23"/>
    </row>
    <row r="69" spans="1:27" ht="12" customHeight="1" x14ac:dyDescent="0.2">
      <c r="A69" s="25" t="s">
        <v>125</v>
      </c>
      <c r="B69" s="17" t="s">
        <v>15</v>
      </c>
      <c r="C69" s="19"/>
      <c r="D69" s="22"/>
      <c r="E69" s="22"/>
      <c r="F69" s="49"/>
      <c r="G69" s="19"/>
      <c r="H69" s="22"/>
      <c r="I69" s="22"/>
      <c r="J69" s="23"/>
      <c r="K69" s="19"/>
      <c r="L69" s="22"/>
      <c r="M69" s="22"/>
      <c r="N69" s="22"/>
      <c r="O69" s="49"/>
      <c r="P69" s="19"/>
      <c r="Q69" s="22"/>
      <c r="R69" s="22"/>
      <c r="S69" s="22"/>
      <c r="T69" s="23"/>
      <c r="U69" s="19"/>
      <c r="V69" s="49"/>
      <c r="W69" s="19"/>
      <c r="X69" s="23"/>
      <c r="Y69" s="30">
        <v>614026</v>
      </c>
      <c r="Z69" s="19"/>
      <c r="AA69" s="23"/>
    </row>
    <row r="70" spans="1:27" ht="12" customHeight="1" x14ac:dyDescent="0.2">
      <c r="A70" s="25" t="s">
        <v>126</v>
      </c>
      <c r="B70" s="17" t="s">
        <v>15</v>
      </c>
      <c r="C70" s="19"/>
      <c r="D70" s="22"/>
      <c r="E70" s="22"/>
      <c r="F70" s="49"/>
      <c r="G70" s="19"/>
      <c r="H70" s="22"/>
      <c r="I70" s="22"/>
      <c r="J70" s="23"/>
      <c r="K70" s="19"/>
      <c r="L70" s="22"/>
      <c r="M70" s="22"/>
      <c r="N70" s="22"/>
      <c r="O70" s="49"/>
      <c r="P70" s="19"/>
      <c r="Q70" s="22"/>
      <c r="R70" s="22"/>
      <c r="S70" s="22"/>
      <c r="T70" s="23"/>
      <c r="U70" s="19"/>
      <c r="V70" s="49"/>
      <c r="W70" s="19"/>
      <c r="X70" s="23"/>
      <c r="Y70" s="30">
        <v>614044</v>
      </c>
      <c r="Z70" s="19"/>
      <c r="AA70" s="23"/>
    </row>
    <row r="71" spans="1:27" ht="12" customHeight="1" x14ac:dyDescent="0.2">
      <c r="A71" s="25" t="s">
        <v>127</v>
      </c>
      <c r="B71" s="17" t="s">
        <v>15</v>
      </c>
      <c r="C71" s="19"/>
      <c r="D71" s="22"/>
      <c r="E71" s="22"/>
      <c r="F71" s="49"/>
      <c r="G71" s="19"/>
      <c r="H71" s="22"/>
      <c r="I71" s="22"/>
      <c r="J71" s="23"/>
      <c r="K71" s="19"/>
      <c r="L71" s="22"/>
      <c r="M71" s="22"/>
      <c r="N71" s="22"/>
      <c r="O71" s="49"/>
      <c r="P71" s="19"/>
      <c r="Q71" s="22"/>
      <c r="R71" s="22"/>
      <c r="S71" s="22"/>
      <c r="T71" s="23"/>
      <c r="U71" s="19"/>
      <c r="V71" s="49"/>
      <c r="W71" s="19"/>
      <c r="X71" s="23"/>
      <c r="Y71" s="30">
        <v>614045</v>
      </c>
      <c r="Z71" s="19"/>
      <c r="AA71" s="23"/>
    </row>
    <row r="72" spans="1:27" ht="12" customHeight="1" x14ac:dyDescent="0.2">
      <c r="A72" s="25" t="s">
        <v>35</v>
      </c>
      <c r="B72" s="17" t="s">
        <v>15</v>
      </c>
      <c r="C72" s="19"/>
      <c r="D72" s="22"/>
      <c r="E72" s="22"/>
      <c r="F72" s="49"/>
      <c r="G72" s="19"/>
      <c r="H72" s="22"/>
      <c r="I72" s="22"/>
      <c r="J72" s="23"/>
      <c r="K72" s="19"/>
      <c r="L72" s="22"/>
      <c r="M72" s="22"/>
      <c r="N72" s="22"/>
      <c r="O72" s="49"/>
      <c r="P72" s="19"/>
      <c r="Q72" s="22"/>
      <c r="R72" s="22"/>
      <c r="S72" s="22"/>
      <c r="T72" s="23"/>
      <c r="U72" s="19"/>
      <c r="V72" s="49"/>
      <c r="W72" s="19"/>
      <c r="X72" s="23"/>
      <c r="Y72" s="30">
        <v>614074</v>
      </c>
      <c r="Z72" s="19"/>
      <c r="AA72" s="23"/>
    </row>
    <row r="73" spans="1:27" ht="12" customHeight="1" x14ac:dyDescent="0.2">
      <c r="A73" s="25" t="s">
        <v>128</v>
      </c>
      <c r="B73" s="17" t="s">
        <v>15</v>
      </c>
      <c r="C73" s="19"/>
      <c r="D73" s="22"/>
      <c r="E73" s="22"/>
      <c r="F73" s="49"/>
      <c r="G73" s="19"/>
      <c r="H73" s="22"/>
      <c r="I73" s="22"/>
      <c r="J73" s="23"/>
      <c r="K73" s="19"/>
      <c r="L73" s="22"/>
      <c r="M73" s="22"/>
      <c r="N73" s="22"/>
      <c r="O73" s="49"/>
      <c r="P73" s="19"/>
      <c r="Q73" s="22"/>
      <c r="R73" s="22"/>
      <c r="S73" s="22"/>
      <c r="T73" s="23"/>
      <c r="U73" s="19"/>
      <c r="V73" s="49"/>
      <c r="W73" s="19"/>
      <c r="X73" s="23"/>
      <c r="Y73" s="30">
        <v>614075</v>
      </c>
      <c r="Z73" s="19"/>
      <c r="AA73" s="23"/>
    </row>
    <row r="74" spans="1:27" ht="12" customHeight="1" x14ac:dyDescent="0.2">
      <c r="A74" s="25" t="s">
        <v>129</v>
      </c>
      <c r="B74" s="17" t="s">
        <v>15</v>
      </c>
      <c r="C74" s="19"/>
      <c r="D74" s="22"/>
      <c r="E74" s="22"/>
      <c r="F74" s="49"/>
      <c r="G74" s="19"/>
      <c r="H74" s="22"/>
      <c r="I74" s="22"/>
      <c r="J74" s="23"/>
      <c r="K74" s="19"/>
      <c r="L74" s="22"/>
      <c r="M74" s="22"/>
      <c r="N74" s="22"/>
      <c r="O74" s="49"/>
      <c r="P74" s="19"/>
      <c r="Q74" s="22"/>
      <c r="R74" s="22"/>
      <c r="S74" s="22"/>
      <c r="T74" s="23"/>
      <c r="U74" s="19"/>
      <c r="V74" s="49"/>
      <c r="W74" s="19"/>
      <c r="X74" s="23"/>
      <c r="Y74" s="30">
        <v>614080</v>
      </c>
      <c r="Z74" s="19"/>
      <c r="AA74" s="23"/>
    </row>
    <row r="75" spans="1:27" ht="12" customHeight="1" x14ac:dyDescent="0.2">
      <c r="A75" s="25" t="s">
        <v>130</v>
      </c>
      <c r="B75" s="17" t="s">
        <v>194</v>
      </c>
      <c r="C75" s="19"/>
      <c r="D75" s="22"/>
      <c r="E75" s="22"/>
      <c r="F75" s="49"/>
      <c r="G75" s="19"/>
      <c r="H75" s="22"/>
      <c r="I75" s="22"/>
      <c r="J75" s="23"/>
      <c r="K75" s="19"/>
      <c r="L75" s="22"/>
      <c r="M75" s="22"/>
      <c r="N75" s="22"/>
      <c r="O75" s="49"/>
      <c r="P75" s="19"/>
      <c r="Q75" s="22"/>
      <c r="R75" s="22"/>
      <c r="S75" s="22"/>
      <c r="T75" s="23"/>
      <c r="U75" s="19"/>
      <c r="V75" s="49"/>
      <c r="W75" s="19"/>
      <c r="X75" s="23"/>
      <c r="Y75" s="30">
        <v>615005</v>
      </c>
      <c r="Z75" s="19"/>
      <c r="AA75" s="23"/>
    </row>
    <row r="76" spans="1:27" ht="12" customHeight="1" x14ac:dyDescent="0.2">
      <c r="A76" s="25" t="s">
        <v>131</v>
      </c>
      <c r="B76" s="17" t="s">
        <v>15</v>
      </c>
      <c r="C76" s="19"/>
      <c r="D76" s="22"/>
      <c r="E76" s="22"/>
      <c r="F76" s="49"/>
      <c r="G76" s="19"/>
      <c r="H76" s="22"/>
      <c r="I76" s="22"/>
      <c r="J76" s="23"/>
      <c r="K76" s="19"/>
      <c r="L76" s="22"/>
      <c r="M76" s="22"/>
      <c r="N76" s="22"/>
      <c r="O76" s="49"/>
      <c r="P76" s="19"/>
      <c r="Q76" s="22"/>
      <c r="R76" s="22"/>
      <c r="S76" s="22"/>
      <c r="T76" s="23"/>
      <c r="U76" s="19"/>
      <c r="V76" s="49"/>
      <c r="W76" s="19"/>
      <c r="X76" s="23"/>
      <c r="Y76" s="30">
        <v>615008</v>
      </c>
      <c r="Z76" s="19"/>
      <c r="AA76" s="23"/>
    </row>
    <row r="77" spans="1:27" ht="12" customHeight="1" x14ac:dyDescent="0.2">
      <c r="A77" s="25" t="s">
        <v>132</v>
      </c>
      <c r="B77" s="17" t="s">
        <v>15</v>
      </c>
      <c r="C77" s="19"/>
      <c r="D77" s="22"/>
      <c r="E77" s="22"/>
      <c r="F77" s="49"/>
      <c r="G77" s="19"/>
      <c r="H77" s="22"/>
      <c r="I77" s="22"/>
      <c r="J77" s="23"/>
      <c r="K77" s="19"/>
      <c r="L77" s="22"/>
      <c r="M77" s="22"/>
      <c r="N77" s="22"/>
      <c r="O77" s="49"/>
      <c r="P77" s="19"/>
      <c r="Q77" s="22"/>
      <c r="R77" s="22"/>
      <c r="S77" s="22"/>
      <c r="T77" s="23"/>
      <c r="U77" s="19"/>
      <c r="V77" s="49"/>
      <c r="W77" s="19"/>
      <c r="X77" s="23"/>
      <c r="Y77" s="30">
        <v>615010</v>
      </c>
      <c r="Z77" s="19"/>
      <c r="AA77" s="23"/>
    </row>
    <row r="78" spans="1:27" ht="12" customHeight="1" x14ac:dyDescent="0.2">
      <c r="A78" s="25" t="s">
        <v>133</v>
      </c>
      <c r="B78" s="17" t="s">
        <v>68</v>
      </c>
      <c r="C78" s="19"/>
      <c r="D78" s="22"/>
      <c r="E78" s="22"/>
      <c r="F78" s="49"/>
      <c r="G78" s="19"/>
      <c r="H78" s="22"/>
      <c r="I78" s="22"/>
      <c r="J78" s="23"/>
      <c r="K78" s="19"/>
      <c r="L78" s="22"/>
      <c r="M78" s="22"/>
      <c r="N78" s="22"/>
      <c r="O78" s="49"/>
      <c r="P78" s="19"/>
      <c r="Q78" s="22"/>
      <c r="R78" s="22"/>
      <c r="S78" s="22"/>
      <c r="T78" s="23"/>
      <c r="U78" s="19"/>
      <c r="V78" s="49"/>
      <c r="W78" s="19"/>
      <c r="X78" s="23"/>
      <c r="Y78" s="30">
        <v>615018</v>
      </c>
      <c r="Z78" s="19"/>
      <c r="AA78" s="23"/>
    </row>
    <row r="79" spans="1:27" ht="12" customHeight="1" x14ac:dyDescent="0.2">
      <c r="A79" s="25" t="s">
        <v>134</v>
      </c>
      <c r="B79" s="17" t="s">
        <v>15</v>
      </c>
      <c r="C79" s="19"/>
      <c r="D79" s="22"/>
      <c r="E79" s="22"/>
      <c r="F79" s="49"/>
      <c r="G79" s="19"/>
      <c r="H79" s="22"/>
      <c r="I79" s="22"/>
      <c r="J79" s="23"/>
      <c r="K79" s="19"/>
      <c r="L79" s="22"/>
      <c r="M79" s="22"/>
      <c r="N79" s="22"/>
      <c r="O79" s="49"/>
      <c r="P79" s="19"/>
      <c r="Q79" s="22"/>
      <c r="R79" s="22"/>
      <c r="S79" s="22"/>
      <c r="T79" s="23"/>
      <c r="U79" s="19"/>
      <c r="V79" s="49"/>
      <c r="W79" s="19"/>
      <c r="X79" s="23"/>
      <c r="Y79" s="30">
        <v>615026</v>
      </c>
      <c r="Z79" s="19"/>
      <c r="AA79" s="23"/>
    </row>
    <row r="80" spans="1:27" ht="12" customHeight="1" x14ac:dyDescent="0.2">
      <c r="A80" s="25" t="s">
        <v>72</v>
      </c>
      <c r="B80" s="17" t="s">
        <v>15</v>
      </c>
      <c r="C80" s="19"/>
      <c r="D80" s="22"/>
      <c r="E80" s="22"/>
      <c r="F80" s="49"/>
      <c r="G80" s="19"/>
      <c r="H80" s="22"/>
      <c r="I80" s="22"/>
      <c r="J80" s="23"/>
      <c r="K80" s="19"/>
      <c r="L80" s="22"/>
      <c r="M80" s="22"/>
      <c r="N80" s="22"/>
      <c r="O80" s="49"/>
      <c r="P80" s="19"/>
      <c r="Q80" s="22"/>
      <c r="R80" s="22"/>
      <c r="S80" s="22"/>
      <c r="T80" s="23"/>
      <c r="U80" s="19"/>
      <c r="V80" s="49"/>
      <c r="W80" s="19"/>
      <c r="X80" s="23"/>
      <c r="Y80" s="30">
        <v>615027</v>
      </c>
      <c r="Z80" s="19"/>
      <c r="AA80" s="23"/>
    </row>
    <row r="81" spans="1:27" ht="12" customHeight="1" x14ac:dyDescent="0.2">
      <c r="A81" s="25" t="s">
        <v>135</v>
      </c>
      <c r="B81" s="17" t="s">
        <v>15</v>
      </c>
      <c r="C81" s="19"/>
      <c r="D81" s="22"/>
      <c r="E81" s="22"/>
      <c r="F81" s="49"/>
      <c r="G81" s="19"/>
      <c r="H81" s="22"/>
      <c r="I81" s="22"/>
      <c r="J81" s="23"/>
      <c r="K81" s="19"/>
      <c r="L81" s="22"/>
      <c r="M81" s="22"/>
      <c r="N81" s="22"/>
      <c r="O81" s="49"/>
      <c r="P81" s="19"/>
      <c r="Q81" s="22"/>
      <c r="R81" s="22"/>
      <c r="S81" s="22"/>
      <c r="T81" s="23"/>
      <c r="U81" s="19"/>
      <c r="V81" s="49"/>
      <c r="W81" s="19"/>
      <c r="X81" s="23"/>
      <c r="Y81" s="30">
        <v>615028</v>
      </c>
      <c r="Z81" s="19"/>
      <c r="AA81" s="23"/>
    </row>
    <row r="82" spans="1:27" ht="12" customHeight="1" x14ac:dyDescent="0.2">
      <c r="A82" s="25" t="s">
        <v>136</v>
      </c>
      <c r="B82" s="17" t="s">
        <v>15</v>
      </c>
      <c r="C82" s="19"/>
      <c r="D82" s="22"/>
      <c r="E82" s="22"/>
      <c r="F82" s="49"/>
      <c r="G82" s="19"/>
      <c r="H82" s="22"/>
      <c r="I82" s="22"/>
      <c r="J82" s="23"/>
      <c r="K82" s="19"/>
      <c r="L82" s="22"/>
      <c r="M82" s="22"/>
      <c r="N82" s="22"/>
      <c r="O82" s="49"/>
      <c r="P82" s="19"/>
      <c r="Q82" s="22"/>
      <c r="R82" s="22"/>
      <c r="S82" s="22"/>
      <c r="T82" s="23"/>
      <c r="U82" s="19"/>
      <c r="V82" s="49"/>
      <c r="W82" s="19"/>
      <c r="X82" s="23"/>
      <c r="Y82" s="30">
        <v>615029</v>
      </c>
      <c r="Z82" s="19"/>
      <c r="AA82" s="23"/>
    </row>
    <row r="83" spans="1:27" ht="12" customHeight="1" x14ac:dyDescent="0.2">
      <c r="A83" s="25" t="s">
        <v>137</v>
      </c>
      <c r="B83" s="17" t="s">
        <v>15</v>
      </c>
      <c r="C83" s="19"/>
      <c r="D83" s="22"/>
      <c r="E83" s="22"/>
      <c r="F83" s="49"/>
      <c r="G83" s="19"/>
      <c r="H83" s="22"/>
      <c r="I83" s="22"/>
      <c r="J83" s="23"/>
      <c r="K83" s="19"/>
      <c r="L83" s="22"/>
      <c r="M83" s="22"/>
      <c r="N83" s="22"/>
      <c r="O83" s="49"/>
      <c r="P83" s="19"/>
      <c r="Q83" s="22"/>
      <c r="R83" s="22"/>
      <c r="S83" s="22"/>
      <c r="T83" s="23"/>
      <c r="U83" s="19"/>
      <c r="V83" s="49"/>
      <c r="W83" s="19"/>
      <c r="X83" s="23"/>
      <c r="Y83" s="30">
        <v>615030</v>
      </c>
      <c r="Z83" s="19"/>
      <c r="AA83" s="23"/>
    </row>
    <row r="84" spans="1:27" ht="12" customHeight="1" x14ac:dyDescent="0.2">
      <c r="A84" s="25" t="s">
        <v>37</v>
      </c>
      <c r="B84" s="17" t="s">
        <v>15</v>
      </c>
      <c r="C84" s="19"/>
      <c r="D84" s="22"/>
      <c r="E84" s="22"/>
      <c r="F84" s="49"/>
      <c r="G84" s="19"/>
      <c r="H84" s="22"/>
      <c r="I84" s="22"/>
      <c r="J84" s="23"/>
      <c r="K84" s="19"/>
      <c r="L84" s="22"/>
      <c r="M84" s="22"/>
      <c r="N84" s="22"/>
      <c r="O84" s="49"/>
      <c r="P84" s="19"/>
      <c r="Q84" s="22"/>
      <c r="R84" s="22"/>
      <c r="S84" s="22"/>
      <c r="T84" s="23"/>
      <c r="U84" s="19"/>
      <c r="V84" s="49"/>
      <c r="W84" s="19"/>
      <c r="X84" s="23"/>
      <c r="Y84" s="30">
        <v>615033</v>
      </c>
      <c r="Z84" s="19"/>
      <c r="AA84" s="23"/>
    </row>
    <row r="85" spans="1:27" ht="12" customHeight="1" x14ac:dyDescent="0.2">
      <c r="A85" s="25" t="s">
        <v>38</v>
      </c>
      <c r="B85" s="17" t="s">
        <v>15</v>
      </c>
      <c r="C85" s="19"/>
      <c r="D85" s="22"/>
      <c r="E85" s="22"/>
      <c r="F85" s="49"/>
      <c r="G85" s="19"/>
      <c r="H85" s="22"/>
      <c r="I85" s="22"/>
      <c r="J85" s="23"/>
      <c r="K85" s="19"/>
      <c r="L85" s="22"/>
      <c r="M85" s="22"/>
      <c r="N85" s="22"/>
      <c r="O85" s="49"/>
      <c r="P85" s="19"/>
      <c r="Q85" s="22"/>
      <c r="R85" s="22"/>
      <c r="S85" s="22"/>
      <c r="T85" s="23"/>
      <c r="U85" s="19"/>
      <c r="V85" s="49"/>
      <c r="W85" s="19"/>
      <c r="X85" s="23"/>
      <c r="Y85" s="30">
        <v>615034</v>
      </c>
      <c r="Z85" s="19"/>
      <c r="AA85" s="23"/>
    </row>
    <row r="86" spans="1:27" ht="12" customHeight="1" x14ac:dyDescent="0.2">
      <c r="A86" s="25" t="s">
        <v>138</v>
      </c>
      <c r="B86" s="17" t="s">
        <v>15</v>
      </c>
      <c r="C86" s="19"/>
      <c r="D86" s="22"/>
      <c r="E86" s="22"/>
      <c r="F86" s="49"/>
      <c r="G86" s="19"/>
      <c r="H86" s="22"/>
      <c r="I86" s="22"/>
      <c r="J86" s="23"/>
      <c r="K86" s="19"/>
      <c r="L86" s="22"/>
      <c r="M86" s="22"/>
      <c r="N86" s="22"/>
      <c r="O86" s="49"/>
      <c r="P86" s="19"/>
      <c r="Q86" s="22"/>
      <c r="R86" s="22"/>
      <c r="S86" s="22"/>
      <c r="T86" s="23"/>
      <c r="U86" s="19"/>
      <c r="V86" s="49"/>
      <c r="W86" s="19"/>
      <c r="X86" s="23"/>
      <c r="Y86" s="30">
        <v>615035</v>
      </c>
      <c r="Z86" s="19"/>
      <c r="AA86" s="23"/>
    </row>
    <row r="87" spans="1:27" ht="12" customHeight="1" x14ac:dyDescent="0.2">
      <c r="A87" s="25" t="s">
        <v>70</v>
      </c>
      <c r="B87" s="17" t="s">
        <v>15</v>
      </c>
      <c r="C87" s="19"/>
      <c r="D87" s="22"/>
      <c r="E87" s="22"/>
      <c r="F87" s="49"/>
      <c r="G87" s="19"/>
      <c r="H87" s="22"/>
      <c r="I87" s="22"/>
      <c r="J87" s="23"/>
      <c r="K87" s="19"/>
      <c r="L87" s="22"/>
      <c r="M87" s="22"/>
      <c r="N87" s="22"/>
      <c r="O87" s="49"/>
      <c r="P87" s="19"/>
      <c r="Q87" s="22"/>
      <c r="R87" s="22"/>
      <c r="S87" s="22"/>
      <c r="T87" s="23"/>
      <c r="U87" s="19"/>
      <c r="V87" s="49"/>
      <c r="W87" s="19"/>
      <c r="X87" s="23"/>
      <c r="Y87" s="30">
        <v>615037</v>
      </c>
      <c r="Z87" s="19"/>
      <c r="AA87" s="23"/>
    </row>
    <row r="88" spans="1:27" ht="12" customHeight="1" x14ac:dyDescent="0.2">
      <c r="A88" s="25" t="s">
        <v>36</v>
      </c>
      <c r="B88" s="17" t="s">
        <v>15</v>
      </c>
      <c r="C88" s="19"/>
      <c r="D88" s="22"/>
      <c r="E88" s="22"/>
      <c r="F88" s="49"/>
      <c r="G88" s="19"/>
      <c r="H88" s="22"/>
      <c r="I88" s="22"/>
      <c r="J88" s="23"/>
      <c r="K88" s="19"/>
      <c r="L88" s="22"/>
      <c r="M88" s="22"/>
      <c r="N88" s="22"/>
      <c r="O88" s="49"/>
      <c r="P88" s="19"/>
      <c r="Q88" s="22"/>
      <c r="R88" s="22"/>
      <c r="S88" s="22"/>
      <c r="T88" s="23"/>
      <c r="U88" s="19"/>
      <c r="V88" s="49"/>
      <c r="W88" s="19"/>
      <c r="X88" s="23"/>
      <c r="Y88" s="30">
        <v>615038</v>
      </c>
      <c r="Z88" s="19"/>
      <c r="AA88" s="23"/>
    </row>
    <row r="89" spans="1:27" ht="12" customHeight="1" x14ac:dyDescent="0.2">
      <c r="A89" s="25" t="s">
        <v>139</v>
      </c>
      <c r="B89" s="17" t="s">
        <v>15</v>
      </c>
      <c r="C89" s="19"/>
      <c r="D89" s="22"/>
      <c r="E89" s="22"/>
      <c r="F89" s="49"/>
      <c r="G89" s="19"/>
      <c r="H89" s="22"/>
      <c r="I89" s="22"/>
      <c r="J89" s="23"/>
      <c r="K89" s="19"/>
      <c r="L89" s="22"/>
      <c r="M89" s="22"/>
      <c r="N89" s="22"/>
      <c r="O89" s="49"/>
      <c r="P89" s="19"/>
      <c r="Q89" s="22"/>
      <c r="R89" s="22"/>
      <c r="S89" s="22"/>
      <c r="T89" s="23"/>
      <c r="U89" s="19"/>
      <c r="V89" s="49"/>
      <c r="W89" s="19"/>
      <c r="X89" s="23"/>
      <c r="Y89" s="30">
        <v>615042</v>
      </c>
      <c r="Z89" s="19"/>
      <c r="AA89" s="23"/>
    </row>
    <row r="90" spans="1:27" ht="12" customHeight="1" x14ac:dyDescent="0.2">
      <c r="A90" s="25" t="s">
        <v>140</v>
      </c>
      <c r="B90" s="17" t="s">
        <v>15</v>
      </c>
      <c r="C90" s="19"/>
      <c r="D90" s="22"/>
      <c r="E90" s="22"/>
      <c r="F90" s="49"/>
      <c r="G90" s="19"/>
      <c r="H90" s="22"/>
      <c r="I90" s="22"/>
      <c r="J90" s="23"/>
      <c r="K90" s="19"/>
      <c r="L90" s="22"/>
      <c r="M90" s="22"/>
      <c r="N90" s="22"/>
      <c r="O90" s="49"/>
      <c r="P90" s="19"/>
      <c r="Q90" s="22"/>
      <c r="R90" s="22"/>
      <c r="S90" s="22"/>
      <c r="T90" s="23"/>
      <c r="U90" s="19"/>
      <c r="V90" s="49"/>
      <c r="W90" s="19"/>
      <c r="X90" s="23"/>
      <c r="Y90" s="30">
        <v>615046</v>
      </c>
      <c r="Z90" s="19"/>
      <c r="AA90" s="23"/>
    </row>
    <row r="91" spans="1:27" ht="12" customHeight="1" x14ac:dyDescent="0.2">
      <c r="A91" s="25" t="s">
        <v>141</v>
      </c>
      <c r="B91" s="17" t="s">
        <v>15</v>
      </c>
      <c r="C91" s="19"/>
      <c r="D91" s="22"/>
      <c r="E91" s="22"/>
      <c r="F91" s="49"/>
      <c r="G91" s="19"/>
      <c r="H91" s="22"/>
      <c r="I91" s="22"/>
      <c r="J91" s="23"/>
      <c r="K91" s="19"/>
      <c r="L91" s="22"/>
      <c r="M91" s="22"/>
      <c r="N91" s="22"/>
      <c r="O91" s="49"/>
      <c r="P91" s="19"/>
      <c r="Q91" s="22"/>
      <c r="R91" s="22"/>
      <c r="S91" s="22"/>
      <c r="T91" s="23"/>
      <c r="U91" s="19"/>
      <c r="V91" s="49"/>
      <c r="W91" s="19"/>
      <c r="X91" s="23"/>
      <c r="Y91" s="30">
        <v>615047</v>
      </c>
      <c r="Z91" s="19"/>
      <c r="AA91" s="23"/>
    </row>
    <row r="92" spans="1:27" ht="12" customHeight="1" x14ac:dyDescent="0.2">
      <c r="A92" s="26" t="s">
        <v>142</v>
      </c>
      <c r="B92" s="17" t="s">
        <v>15</v>
      </c>
      <c r="C92" s="19"/>
      <c r="D92" s="22"/>
      <c r="E92" s="22"/>
      <c r="F92" s="49"/>
      <c r="G92" s="19"/>
      <c r="H92" s="22"/>
      <c r="I92" s="22"/>
      <c r="J92" s="23"/>
      <c r="K92" s="19"/>
      <c r="L92" s="22"/>
      <c r="M92" s="22"/>
      <c r="N92" s="22"/>
      <c r="O92" s="49"/>
      <c r="P92" s="19"/>
      <c r="Q92" s="22"/>
      <c r="R92" s="22"/>
      <c r="S92" s="22"/>
      <c r="T92" s="23"/>
      <c r="U92" s="19"/>
      <c r="V92" s="49"/>
      <c r="W92" s="19"/>
      <c r="X92" s="23"/>
      <c r="Y92" s="30">
        <v>615048</v>
      </c>
      <c r="Z92" s="19"/>
      <c r="AA92" s="23"/>
    </row>
    <row r="93" spans="1:27" ht="12" customHeight="1" x14ac:dyDescent="0.2">
      <c r="A93" s="26" t="s">
        <v>143</v>
      </c>
      <c r="B93" s="17" t="s">
        <v>15</v>
      </c>
      <c r="C93" s="19"/>
      <c r="D93" s="22"/>
      <c r="E93" s="22"/>
      <c r="F93" s="49"/>
      <c r="G93" s="19"/>
      <c r="H93" s="22"/>
      <c r="I93" s="22"/>
      <c r="J93" s="23"/>
      <c r="K93" s="19"/>
      <c r="L93" s="22"/>
      <c r="M93" s="22"/>
      <c r="N93" s="22"/>
      <c r="O93" s="49"/>
      <c r="P93" s="19"/>
      <c r="Q93" s="22"/>
      <c r="R93" s="22"/>
      <c r="S93" s="22"/>
      <c r="T93" s="23"/>
      <c r="U93" s="19"/>
      <c r="V93" s="49"/>
      <c r="W93" s="19"/>
      <c r="X93" s="23"/>
      <c r="Y93" s="30">
        <v>615049</v>
      </c>
      <c r="Z93" s="19"/>
      <c r="AA93" s="23"/>
    </row>
    <row r="94" spans="1:27" ht="12" customHeight="1" x14ac:dyDescent="0.2">
      <c r="A94" s="26" t="s">
        <v>144</v>
      </c>
      <c r="B94" s="17" t="s">
        <v>15</v>
      </c>
      <c r="C94" s="19"/>
      <c r="D94" s="22"/>
      <c r="E94" s="22"/>
      <c r="F94" s="49"/>
      <c r="G94" s="19"/>
      <c r="H94" s="22"/>
      <c r="I94" s="22"/>
      <c r="J94" s="23"/>
      <c r="K94" s="19"/>
      <c r="L94" s="22"/>
      <c r="M94" s="22"/>
      <c r="N94" s="22"/>
      <c r="O94" s="49"/>
      <c r="P94" s="19"/>
      <c r="Q94" s="22"/>
      <c r="R94" s="22"/>
      <c r="S94" s="22"/>
      <c r="T94" s="23"/>
      <c r="U94" s="19"/>
      <c r="V94" s="49"/>
      <c r="W94" s="19"/>
      <c r="X94" s="23"/>
      <c r="Y94" s="30">
        <v>615050</v>
      </c>
      <c r="Z94" s="19"/>
      <c r="AA94" s="23"/>
    </row>
    <row r="95" spans="1:27" ht="12" customHeight="1" x14ac:dyDescent="0.2">
      <c r="A95" s="26" t="s">
        <v>145</v>
      </c>
      <c r="B95" s="17" t="s">
        <v>15</v>
      </c>
      <c r="C95" s="19"/>
      <c r="D95" s="22"/>
      <c r="E95" s="22"/>
      <c r="F95" s="49"/>
      <c r="G95" s="19"/>
      <c r="H95" s="22"/>
      <c r="I95" s="22"/>
      <c r="J95" s="23"/>
      <c r="K95" s="19"/>
      <c r="L95" s="22"/>
      <c r="M95" s="22"/>
      <c r="N95" s="22"/>
      <c r="O95" s="49"/>
      <c r="P95" s="19"/>
      <c r="Q95" s="22"/>
      <c r="R95" s="22"/>
      <c r="S95" s="22"/>
      <c r="T95" s="23"/>
      <c r="U95" s="19"/>
      <c r="V95" s="49"/>
      <c r="W95" s="19"/>
      <c r="X95" s="23"/>
      <c r="Y95" s="30">
        <v>615051</v>
      </c>
      <c r="Z95" s="19"/>
      <c r="AA95" s="23"/>
    </row>
    <row r="96" spans="1:27" x14ac:dyDescent="0.2">
      <c r="A96" s="16" t="s">
        <v>146</v>
      </c>
      <c r="B96" s="17" t="s">
        <v>15</v>
      </c>
      <c r="C96" s="19"/>
      <c r="D96" s="22"/>
      <c r="E96" s="22"/>
      <c r="F96" s="49"/>
      <c r="G96" s="19"/>
      <c r="H96" s="22"/>
      <c r="I96" s="22"/>
      <c r="J96" s="23"/>
      <c r="K96" s="19"/>
      <c r="L96" s="22"/>
      <c r="M96" s="22"/>
      <c r="N96" s="22"/>
      <c r="O96" s="49"/>
      <c r="P96" s="19"/>
      <c r="Q96" s="22"/>
      <c r="R96" s="22"/>
      <c r="S96" s="22"/>
      <c r="T96" s="23"/>
      <c r="U96" s="19"/>
      <c r="V96" s="49"/>
      <c r="W96" s="19"/>
      <c r="X96" s="23"/>
      <c r="Y96" s="30">
        <v>615052</v>
      </c>
      <c r="Z96" s="19"/>
      <c r="AA96" s="23"/>
    </row>
    <row r="97" spans="1:27" x14ac:dyDescent="0.2">
      <c r="A97" s="16" t="s">
        <v>147</v>
      </c>
      <c r="B97" s="17" t="s">
        <v>15</v>
      </c>
      <c r="C97" s="19"/>
      <c r="D97" s="22"/>
      <c r="E97" s="22"/>
      <c r="F97" s="49"/>
      <c r="G97" s="19"/>
      <c r="H97" s="22"/>
      <c r="I97" s="22"/>
      <c r="J97" s="23"/>
      <c r="K97" s="19"/>
      <c r="L97" s="22"/>
      <c r="M97" s="22"/>
      <c r="N97" s="22"/>
      <c r="O97" s="49"/>
      <c r="P97" s="19"/>
      <c r="Q97" s="22"/>
      <c r="R97" s="22"/>
      <c r="S97" s="22"/>
      <c r="T97" s="23"/>
      <c r="U97" s="19"/>
      <c r="V97" s="49"/>
      <c r="W97" s="19"/>
      <c r="X97" s="23"/>
      <c r="Y97" s="30">
        <v>615053</v>
      </c>
      <c r="Z97" s="19"/>
      <c r="AA97" s="23"/>
    </row>
    <row r="98" spans="1:27" x14ac:dyDescent="0.2">
      <c r="A98" s="16" t="s">
        <v>69</v>
      </c>
      <c r="B98" s="17" t="s">
        <v>15</v>
      </c>
      <c r="C98" s="19"/>
      <c r="D98" s="22"/>
      <c r="E98" s="22"/>
      <c r="F98" s="49"/>
      <c r="G98" s="19"/>
      <c r="H98" s="22"/>
      <c r="I98" s="22"/>
      <c r="J98" s="23"/>
      <c r="K98" s="19"/>
      <c r="L98" s="22"/>
      <c r="M98" s="22"/>
      <c r="N98" s="22"/>
      <c r="O98" s="49"/>
      <c r="P98" s="19"/>
      <c r="Q98" s="22"/>
      <c r="R98" s="22"/>
      <c r="S98" s="22"/>
      <c r="T98" s="23"/>
      <c r="U98" s="19"/>
      <c r="V98" s="49"/>
      <c r="W98" s="19"/>
      <c r="X98" s="23"/>
      <c r="Y98" s="30">
        <v>615054</v>
      </c>
      <c r="Z98" s="19"/>
      <c r="AA98" s="23"/>
    </row>
    <row r="99" spans="1:27" x14ac:dyDescent="0.2">
      <c r="A99" s="16" t="s">
        <v>148</v>
      </c>
      <c r="B99" s="17" t="s">
        <v>15</v>
      </c>
      <c r="C99" s="19"/>
      <c r="D99" s="22"/>
      <c r="E99" s="22"/>
      <c r="F99" s="49"/>
      <c r="G99" s="19"/>
      <c r="H99" s="22"/>
      <c r="I99" s="22"/>
      <c r="J99" s="23"/>
      <c r="K99" s="19"/>
      <c r="L99" s="22"/>
      <c r="M99" s="22"/>
      <c r="N99" s="22"/>
      <c r="O99" s="49"/>
      <c r="P99" s="19"/>
      <c r="Q99" s="22"/>
      <c r="R99" s="22"/>
      <c r="S99" s="22"/>
      <c r="T99" s="23"/>
      <c r="U99" s="19"/>
      <c r="V99" s="49"/>
      <c r="W99" s="19"/>
      <c r="X99" s="23"/>
      <c r="Y99" s="30">
        <v>615055</v>
      </c>
      <c r="Z99" s="19"/>
      <c r="AA99" s="23"/>
    </row>
    <row r="100" spans="1:27" x14ac:dyDescent="0.2">
      <c r="A100" s="16" t="s">
        <v>149</v>
      </c>
      <c r="B100" s="17" t="s">
        <v>194</v>
      </c>
      <c r="C100" s="19"/>
      <c r="D100" s="22"/>
      <c r="E100" s="22"/>
      <c r="F100" s="49"/>
      <c r="G100" s="19"/>
      <c r="H100" s="22"/>
      <c r="I100" s="22"/>
      <c r="J100" s="23"/>
      <c r="K100" s="19"/>
      <c r="L100" s="22"/>
      <c r="M100" s="22"/>
      <c r="N100" s="22"/>
      <c r="O100" s="49"/>
      <c r="P100" s="19"/>
      <c r="Q100" s="22"/>
      <c r="R100" s="22"/>
      <c r="S100" s="22"/>
      <c r="T100" s="23"/>
      <c r="U100" s="19"/>
      <c r="V100" s="49"/>
      <c r="W100" s="19"/>
      <c r="X100" s="23"/>
      <c r="Y100" s="30">
        <v>615056</v>
      </c>
      <c r="Z100" s="19"/>
      <c r="AA100" s="23"/>
    </row>
    <row r="101" spans="1:27" ht="5.25" hidden="1" customHeight="1" x14ac:dyDescent="0.2">
      <c r="A101" s="2" t="s">
        <v>150</v>
      </c>
      <c r="B101" s="2" t="s">
        <v>15</v>
      </c>
      <c r="W101" s="50"/>
      <c r="X101" s="51"/>
      <c r="Y101" s="2">
        <v>615057</v>
      </c>
    </row>
    <row r="102" spans="1:27" s="39" customFormat="1" ht="9" customHeight="1" x14ac:dyDescent="0.2">
      <c r="A102" s="16" t="s">
        <v>151</v>
      </c>
      <c r="B102" s="17" t="s">
        <v>15</v>
      </c>
      <c r="C102" s="19"/>
      <c r="D102" s="22"/>
      <c r="E102" s="22"/>
      <c r="F102" s="49"/>
      <c r="G102" s="19"/>
      <c r="H102" s="22"/>
      <c r="I102" s="22"/>
      <c r="J102" s="23"/>
      <c r="K102" s="19"/>
      <c r="L102" s="22"/>
      <c r="M102" s="22"/>
      <c r="N102" s="22"/>
      <c r="O102" s="49"/>
      <c r="P102" s="19"/>
      <c r="Q102" s="22"/>
      <c r="R102" s="22"/>
      <c r="S102" s="22"/>
      <c r="T102" s="23"/>
      <c r="U102" s="19"/>
      <c r="V102" s="49"/>
      <c r="W102" s="19"/>
      <c r="X102" s="23"/>
      <c r="Y102" s="30">
        <v>615058</v>
      </c>
      <c r="Z102" s="19"/>
      <c r="AA102" s="23"/>
    </row>
    <row r="103" spans="1:27" x14ac:dyDescent="0.2">
      <c r="A103" s="16" t="s">
        <v>152</v>
      </c>
      <c r="B103" s="17" t="s">
        <v>15</v>
      </c>
      <c r="C103" s="19"/>
      <c r="D103" s="22"/>
      <c r="E103" s="22"/>
      <c r="F103" s="49"/>
      <c r="G103" s="19"/>
      <c r="H103" s="22"/>
      <c r="I103" s="22"/>
      <c r="J103" s="23"/>
      <c r="K103" s="19"/>
      <c r="L103" s="22"/>
      <c r="M103" s="22"/>
      <c r="N103" s="22"/>
      <c r="O103" s="49"/>
      <c r="P103" s="19"/>
      <c r="Q103" s="22"/>
      <c r="R103" s="22"/>
      <c r="S103" s="22"/>
      <c r="T103" s="23"/>
      <c r="U103" s="19"/>
      <c r="V103" s="49"/>
      <c r="W103" s="19"/>
      <c r="X103" s="23"/>
      <c r="Y103" s="30">
        <v>615060</v>
      </c>
      <c r="Z103" s="19"/>
      <c r="AA103" s="23"/>
    </row>
    <row r="104" spans="1:27" x14ac:dyDescent="0.2">
      <c r="A104" s="16" t="s">
        <v>153</v>
      </c>
      <c r="B104" s="17" t="s">
        <v>15</v>
      </c>
      <c r="C104" s="19"/>
      <c r="D104" s="22"/>
      <c r="E104" s="22"/>
      <c r="F104" s="49"/>
      <c r="G104" s="19"/>
      <c r="H104" s="22"/>
      <c r="I104" s="22"/>
      <c r="J104" s="23"/>
      <c r="K104" s="19"/>
      <c r="L104" s="22"/>
      <c r="M104" s="22"/>
      <c r="N104" s="22"/>
      <c r="O104" s="49"/>
      <c r="P104" s="19"/>
      <c r="Q104" s="22"/>
      <c r="R104" s="22"/>
      <c r="S104" s="22"/>
      <c r="T104" s="23"/>
      <c r="U104" s="19"/>
      <c r="V104" s="49"/>
      <c r="W104" s="19"/>
      <c r="X104" s="23"/>
      <c r="Y104" s="30">
        <v>615061</v>
      </c>
      <c r="Z104" s="19"/>
      <c r="AA104" s="23"/>
    </row>
    <row r="105" spans="1:27" x14ac:dyDescent="0.2">
      <c r="A105" s="16" t="s">
        <v>154</v>
      </c>
      <c r="B105" s="17" t="s">
        <v>15</v>
      </c>
      <c r="C105" s="19"/>
      <c r="D105" s="22"/>
      <c r="E105" s="22"/>
      <c r="F105" s="49"/>
      <c r="G105" s="19"/>
      <c r="H105" s="22"/>
      <c r="I105" s="22"/>
      <c r="J105" s="23"/>
      <c r="K105" s="19"/>
      <c r="L105" s="22"/>
      <c r="M105" s="22"/>
      <c r="N105" s="22"/>
      <c r="O105" s="49"/>
      <c r="P105" s="19"/>
      <c r="Q105" s="22"/>
      <c r="R105" s="22"/>
      <c r="S105" s="22"/>
      <c r="T105" s="23"/>
      <c r="U105" s="19"/>
      <c r="V105" s="49"/>
      <c r="W105" s="19"/>
      <c r="X105" s="23"/>
      <c r="Y105" s="30">
        <v>615062</v>
      </c>
      <c r="Z105" s="19"/>
      <c r="AA105" s="23"/>
    </row>
    <row r="106" spans="1:27" x14ac:dyDescent="0.2">
      <c r="A106" s="16" t="s">
        <v>155</v>
      </c>
      <c r="B106" s="17" t="s">
        <v>15</v>
      </c>
      <c r="C106" s="19"/>
      <c r="D106" s="22"/>
      <c r="E106" s="22"/>
      <c r="F106" s="49"/>
      <c r="G106" s="19"/>
      <c r="H106" s="22"/>
      <c r="I106" s="22"/>
      <c r="J106" s="23"/>
      <c r="K106" s="19"/>
      <c r="L106" s="22"/>
      <c r="M106" s="22"/>
      <c r="N106" s="22"/>
      <c r="O106" s="49"/>
      <c r="P106" s="19"/>
      <c r="Q106" s="22"/>
      <c r="R106" s="22"/>
      <c r="S106" s="22"/>
      <c r="T106" s="23"/>
      <c r="U106" s="19"/>
      <c r="V106" s="49"/>
      <c r="W106" s="19"/>
      <c r="X106" s="23"/>
      <c r="Y106" s="30">
        <v>615063</v>
      </c>
      <c r="Z106" s="19"/>
      <c r="AA106" s="23"/>
    </row>
    <row r="107" spans="1:27" x14ac:dyDescent="0.2">
      <c r="A107" s="16" t="s">
        <v>156</v>
      </c>
      <c r="B107" s="17" t="s">
        <v>15</v>
      </c>
      <c r="C107" s="19"/>
      <c r="D107" s="22"/>
      <c r="E107" s="22"/>
      <c r="F107" s="49"/>
      <c r="G107" s="19"/>
      <c r="H107" s="22"/>
      <c r="I107" s="22"/>
      <c r="J107" s="23"/>
      <c r="K107" s="19"/>
      <c r="L107" s="22"/>
      <c r="M107" s="22"/>
      <c r="N107" s="22"/>
      <c r="O107" s="49"/>
      <c r="P107" s="19"/>
      <c r="Q107" s="22"/>
      <c r="R107" s="22"/>
      <c r="S107" s="22"/>
      <c r="T107" s="23"/>
      <c r="U107" s="19"/>
      <c r="V107" s="49"/>
      <c r="W107" s="19"/>
      <c r="X107" s="23"/>
      <c r="Y107" s="30">
        <v>615064</v>
      </c>
      <c r="Z107" s="19"/>
      <c r="AA107" s="23"/>
    </row>
    <row r="108" spans="1:27" x14ac:dyDescent="0.2">
      <c r="A108" s="16" t="s">
        <v>78</v>
      </c>
      <c r="B108" s="17" t="s">
        <v>15</v>
      </c>
      <c r="C108" s="19"/>
      <c r="D108" s="22"/>
      <c r="E108" s="22"/>
      <c r="F108" s="49"/>
      <c r="G108" s="19"/>
      <c r="H108" s="22"/>
      <c r="I108" s="22"/>
      <c r="J108" s="23"/>
      <c r="K108" s="19"/>
      <c r="L108" s="22"/>
      <c r="M108" s="22"/>
      <c r="N108" s="22"/>
      <c r="O108" s="49"/>
      <c r="P108" s="19"/>
      <c r="Q108" s="22"/>
      <c r="R108" s="22"/>
      <c r="S108" s="22"/>
      <c r="T108" s="23"/>
      <c r="U108" s="19"/>
      <c r="V108" s="49"/>
      <c r="W108" s="19"/>
      <c r="X108" s="23"/>
      <c r="Y108" s="30">
        <v>615071</v>
      </c>
      <c r="Z108" s="19"/>
      <c r="AA108" s="23"/>
    </row>
    <row r="109" spans="1:27" x14ac:dyDescent="0.2">
      <c r="A109" s="16" t="s">
        <v>157</v>
      </c>
      <c r="B109" s="17" t="s">
        <v>15</v>
      </c>
      <c r="C109" s="19"/>
      <c r="D109" s="22"/>
      <c r="E109" s="22"/>
      <c r="F109" s="49"/>
      <c r="G109" s="19"/>
      <c r="H109" s="22"/>
      <c r="I109" s="22"/>
      <c r="J109" s="23"/>
      <c r="K109" s="19"/>
      <c r="L109" s="22"/>
      <c r="M109" s="22"/>
      <c r="N109" s="22"/>
      <c r="O109" s="49"/>
      <c r="P109" s="19"/>
      <c r="Q109" s="22"/>
      <c r="R109" s="22"/>
      <c r="S109" s="22"/>
      <c r="T109" s="23"/>
      <c r="U109" s="19"/>
      <c r="V109" s="49"/>
      <c r="W109" s="19"/>
      <c r="X109" s="23"/>
      <c r="Y109" s="30">
        <v>615072</v>
      </c>
      <c r="Z109" s="19"/>
      <c r="AA109" s="23"/>
    </row>
    <row r="110" spans="1:27" x14ac:dyDescent="0.2">
      <c r="A110" s="16" t="s">
        <v>158</v>
      </c>
      <c r="B110" s="17" t="s">
        <v>15</v>
      </c>
      <c r="C110" s="19"/>
      <c r="D110" s="22"/>
      <c r="E110" s="22"/>
      <c r="F110" s="49"/>
      <c r="G110" s="19"/>
      <c r="H110" s="22"/>
      <c r="I110" s="22"/>
      <c r="J110" s="23"/>
      <c r="K110" s="19"/>
      <c r="L110" s="22"/>
      <c r="M110" s="22"/>
      <c r="N110" s="22"/>
      <c r="O110" s="49"/>
      <c r="P110" s="19"/>
      <c r="Q110" s="22"/>
      <c r="R110" s="22"/>
      <c r="S110" s="22"/>
      <c r="T110" s="23"/>
      <c r="U110" s="19"/>
      <c r="V110" s="49"/>
      <c r="W110" s="19"/>
      <c r="X110" s="23"/>
      <c r="Y110" s="30">
        <v>615073</v>
      </c>
      <c r="Z110" s="19"/>
      <c r="AA110" s="23"/>
    </row>
    <row r="111" spans="1:27" x14ac:dyDescent="0.2">
      <c r="A111" s="16" t="s">
        <v>159</v>
      </c>
      <c r="B111" s="17" t="s">
        <v>15</v>
      </c>
      <c r="C111" s="19"/>
      <c r="D111" s="22"/>
      <c r="E111" s="22"/>
      <c r="F111" s="49"/>
      <c r="G111" s="19"/>
      <c r="H111" s="22"/>
      <c r="I111" s="22"/>
      <c r="J111" s="23"/>
      <c r="K111" s="19"/>
      <c r="L111" s="22"/>
      <c r="M111" s="22"/>
      <c r="N111" s="22"/>
      <c r="O111" s="49"/>
      <c r="P111" s="19"/>
      <c r="Q111" s="22"/>
      <c r="R111" s="22"/>
      <c r="S111" s="22"/>
      <c r="T111" s="23"/>
      <c r="U111" s="19"/>
      <c r="V111" s="49"/>
      <c r="W111" s="19"/>
      <c r="X111" s="23"/>
      <c r="Y111" s="30">
        <v>615076</v>
      </c>
      <c r="Z111" s="19"/>
      <c r="AA111" s="23"/>
    </row>
    <row r="112" spans="1:27" x14ac:dyDescent="0.2">
      <c r="A112" s="16" t="s">
        <v>160</v>
      </c>
      <c r="B112" s="17" t="s">
        <v>15</v>
      </c>
      <c r="C112" s="19"/>
      <c r="D112" s="22"/>
      <c r="E112" s="22"/>
      <c r="F112" s="49"/>
      <c r="G112" s="19"/>
      <c r="H112" s="22"/>
      <c r="I112" s="22"/>
      <c r="J112" s="23"/>
      <c r="K112" s="19"/>
      <c r="L112" s="22"/>
      <c r="M112" s="22"/>
      <c r="N112" s="22"/>
      <c r="O112" s="49"/>
      <c r="P112" s="19"/>
      <c r="Q112" s="22"/>
      <c r="R112" s="22"/>
      <c r="S112" s="22"/>
      <c r="T112" s="23"/>
      <c r="U112" s="19"/>
      <c r="V112" s="49"/>
      <c r="W112" s="19"/>
      <c r="X112" s="23"/>
      <c r="Y112" s="30">
        <v>615077</v>
      </c>
      <c r="Z112" s="19"/>
      <c r="AA112" s="23"/>
    </row>
    <row r="113" spans="1:27" x14ac:dyDescent="0.2">
      <c r="A113" s="16" t="s">
        <v>39</v>
      </c>
      <c r="B113" s="17" t="s">
        <v>15</v>
      </c>
      <c r="C113" s="19"/>
      <c r="D113" s="22"/>
      <c r="E113" s="22"/>
      <c r="F113" s="49"/>
      <c r="G113" s="19"/>
      <c r="H113" s="22"/>
      <c r="I113" s="22"/>
      <c r="J113" s="23"/>
      <c r="K113" s="19"/>
      <c r="L113" s="22"/>
      <c r="M113" s="22"/>
      <c r="N113" s="22"/>
      <c r="O113" s="49"/>
      <c r="P113" s="19"/>
      <c r="Q113" s="22"/>
      <c r="R113" s="22"/>
      <c r="S113" s="22"/>
      <c r="T113" s="23"/>
      <c r="U113" s="19"/>
      <c r="V113" s="49"/>
      <c r="W113" s="19"/>
      <c r="X113" s="23"/>
      <c r="Y113" s="30">
        <v>615078</v>
      </c>
      <c r="Z113" s="19"/>
      <c r="AA113" s="23"/>
    </row>
    <row r="114" spans="1:27" x14ac:dyDescent="0.2">
      <c r="A114" s="16" t="s">
        <v>40</v>
      </c>
      <c r="B114" s="17" t="s">
        <v>15</v>
      </c>
      <c r="C114" s="19"/>
      <c r="D114" s="22"/>
      <c r="E114" s="22"/>
      <c r="F114" s="49"/>
      <c r="G114" s="19"/>
      <c r="H114" s="22"/>
      <c r="I114" s="22"/>
      <c r="J114" s="23"/>
      <c r="K114" s="19"/>
      <c r="L114" s="22"/>
      <c r="M114" s="22"/>
      <c r="N114" s="22"/>
      <c r="O114" s="49"/>
      <c r="P114" s="19"/>
      <c r="Q114" s="22"/>
      <c r="R114" s="22"/>
      <c r="S114" s="22"/>
      <c r="T114" s="23"/>
      <c r="U114" s="19"/>
      <c r="V114" s="49"/>
      <c r="W114" s="19"/>
      <c r="X114" s="23"/>
      <c r="Y114" s="30">
        <v>615079</v>
      </c>
      <c r="Z114" s="19"/>
      <c r="AA114" s="23"/>
    </row>
    <row r="115" spans="1:27" x14ac:dyDescent="0.2">
      <c r="A115" s="16" t="s">
        <v>161</v>
      </c>
      <c r="B115" s="17" t="s">
        <v>15</v>
      </c>
      <c r="C115" s="19"/>
      <c r="D115" s="22"/>
      <c r="E115" s="22"/>
      <c r="F115" s="49"/>
      <c r="G115" s="19"/>
      <c r="H115" s="22"/>
      <c r="I115" s="22"/>
      <c r="J115" s="23"/>
      <c r="K115" s="19"/>
      <c r="L115" s="22"/>
      <c r="M115" s="22"/>
      <c r="N115" s="22"/>
      <c r="O115" s="49"/>
      <c r="P115" s="19"/>
      <c r="Q115" s="22"/>
      <c r="R115" s="22"/>
      <c r="S115" s="22"/>
      <c r="T115" s="23"/>
      <c r="U115" s="19"/>
      <c r="V115" s="49"/>
      <c r="W115" s="19"/>
      <c r="X115" s="23"/>
      <c r="Y115" s="30">
        <v>615080</v>
      </c>
      <c r="Z115" s="19"/>
      <c r="AA115" s="23"/>
    </row>
    <row r="116" spans="1:27" x14ac:dyDescent="0.2">
      <c r="A116" s="16" t="s">
        <v>162</v>
      </c>
      <c r="B116" s="17" t="s">
        <v>15</v>
      </c>
      <c r="C116" s="19"/>
      <c r="D116" s="22"/>
      <c r="E116" s="22"/>
      <c r="F116" s="49"/>
      <c r="G116" s="19"/>
      <c r="H116" s="22"/>
      <c r="I116" s="22"/>
      <c r="J116" s="23"/>
      <c r="K116" s="19"/>
      <c r="L116" s="22"/>
      <c r="M116" s="22"/>
      <c r="N116" s="22"/>
      <c r="O116" s="49"/>
      <c r="P116" s="19"/>
      <c r="Q116" s="22"/>
      <c r="R116" s="22"/>
      <c r="S116" s="22"/>
      <c r="T116" s="23"/>
      <c r="U116" s="19"/>
      <c r="V116" s="49"/>
      <c r="W116" s="19"/>
      <c r="X116" s="23"/>
      <c r="Y116" s="30">
        <v>615081</v>
      </c>
      <c r="Z116" s="19"/>
      <c r="AA116" s="23"/>
    </row>
    <row r="117" spans="1:27" x14ac:dyDescent="0.2">
      <c r="A117" s="16" t="s">
        <v>41</v>
      </c>
      <c r="B117" s="17" t="s">
        <v>15</v>
      </c>
      <c r="C117" s="19"/>
      <c r="D117" s="22"/>
      <c r="E117" s="22"/>
      <c r="F117" s="49"/>
      <c r="G117" s="19"/>
      <c r="H117" s="22"/>
      <c r="I117" s="22"/>
      <c r="J117" s="23"/>
      <c r="K117" s="19"/>
      <c r="L117" s="22"/>
      <c r="M117" s="22"/>
      <c r="N117" s="22"/>
      <c r="O117" s="49"/>
      <c r="P117" s="19"/>
      <c r="Q117" s="22"/>
      <c r="R117" s="22"/>
      <c r="S117" s="22"/>
      <c r="T117" s="23"/>
      <c r="U117" s="19"/>
      <c r="V117" s="49"/>
      <c r="W117" s="19"/>
      <c r="X117" s="23"/>
      <c r="Y117" s="30">
        <v>615082</v>
      </c>
      <c r="Z117" s="19"/>
      <c r="AA117" s="23"/>
    </row>
    <row r="118" spans="1:27" x14ac:dyDescent="0.2">
      <c r="A118" s="16" t="s">
        <v>42</v>
      </c>
      <c r="B118" s="17" t="s">
        <v>15</v>
      </c>
      <c r="C118" s="19"/>
      <c r="D118" s="22"/>
      <c r="E118" s="22"/>
      <c r="F118" s="49"/>
      <c r="G118" s="19"/>
      <c r="H118" s="22"/>
      <c r="I118" s="22"/>
      <c r="J118" s="23"/>
      <c r="K118" s="19"/>
      <c r="L118" s="22"/>
      <c r="M118" s="22"/>
      <c r="N118" s="22"/>
      <c r="O118" s="49"/>
      <c r="P118" s="19"/>
      <c r="Q118" s="22"/>
      <c r="R118" s="22"/>
      <c r="S118" s="22"/>
      <c r="T118" s="23"/>
      <c r="U118" s="19"/>
      <c r="V118" s="49"/>
      <c r="W118" s="19"/>
      <c r="X118" s="23"/>
      <c r="Y118" s="30">
        <v>615084</v>
      </c>
      <c r="Z118" s="19"/>
      <c r="AA118" s="23"/>
    </row>
    <row r="119" spans="1:27" x14ac:dyDescent="0.2">
      <c r="A119" s="16" t="s">
        <v>163</v>
      </c>
      <c r="B119" s="17" t="s">
        <v>15</v>
      </c>
      <c r="C119" s="19"/>
      <c r="D119" s="22"/>
      <c r="E119" s="22"/>
      <c r="F119" s="49"/>
      <c r="G119" s="19"/>
      <c r="H119" s="22"/>
      <c r="I119" s="22"/>
      <c r="J119" s="23"/>
      <c r="K119" s="19"/>
      <c r="L119" s="22"/>
      <c r="M119" s="22"/>
      <c r="N119" s="22"/>
      <c r="O119" s="49"/>
      <c r="P119" s="19"/>
      <c r="Q119" s="22"/>
      <c r="R119" s="22"/>
      <c r="S119" s="22"/>
      <c r="T119" s="23"/>
      <c r="U119" s="19"/>
      <c r="V119" s="49"/>
      <c r="W119" s="19"/>
      <c r="X119" s="23"/>
      <c r="Y119" s="30">
        <v>615085</v>
      </c>
      <c r="Z119" s="19"/>
      <c r="AA119" s="23"/>
    </row>
    <row r="120" spans="1:27" x14ac:dyDescent="0.2">
      <c r="A120" s="16" t="s">
        <v>164</v>
      </c>
      <c r="B120" s="17" t="s">
        <v>15</v>
      </c>
      <c r="C120" s="19"/>
      <c r="D120" s="22"/>
      <c r="E120" s="22"/>
      <c r="F120" s="49"/>
      <c r="G120" s="19"/>
      <c r="H120" s="22"/>
      <c r="I120" s="22"/>
      <c r="J120" s="23"/>
      <c r="K120" s="19"/>
      <c r="L120" s="22"/>
      <c r="M120" s="22"/>
      <c r="N120" s="22"/>
      <c r="O120" s="49"/>
      <c r="P120" s="19"/>
      <c r="Q120" s="22"/>
      <c r="R120" s="22"/>
      <c r="S120" s="22"/>
      <c r="T120" s="23"/>
      <c r="U120" s="19"/>
      <c r="V120" s="49"/>
      <c r="W120" s="19"/>
      <c r="X120" s="23"/>
      <c r="Y120" s="30">
        <v>615086</v>
      </c>
      <c r="Z120" s="19"/>
      <c r="AA120" s="23"/>
    </row>
    <row r="121" spans="1:27" x14ac:dyDescent="0.2">
      <c r="A121" s="16" t="s">
        <v>165</v>
      </c>
      <c r="B121" s="17" t="s">
        <v>15</v>
      </c>
      <c r="C121" s="19"/>
      <c r="D121" s="22"/>
      <c r="E121" s="22"/>
      <c r="F121" s="49"/>
      <c r="G121" s="19"/>
      <c r="H121" s="22"/>
      <c r="I121" s="22"/>
      <c r="J121" s="23"/>
      <c r="K121" s="19"/>
      <c r="L121" s="22"/>
      <c r="M121" s="22"/>
      <c r="N121" s="22"/>
      <c r="O121" s="49"/>
      <c r="P121" s="19"/>
      <c r="Q121" s="22"/>
      <c r="R121" s="22"/>
      <c r="S121" s="22"/>
      <c r="T121" s="23"/>
      <c r="U121" s="19"/>
      <c r="V121" s="49"/>
      <c r="W121" s="19"/>
      <c r="X121" s="23"/>
      <c r="Y121" s="30">
        <v>615087</v>
      </c>
      <c r="Z121" s="19"/>
      <c r="AA121" s="23"/>
    </row>
    <row r="122" spans="1:27" x14ac:dyDescent="0.2">
      <c r="A122" s="16" t="s">
        <v>166</v>
      </c>
      <c r="B122" s="17" t="s">
        <v>15</v>
      </c>
      <c r="C122" s="19"/>
      <c r="D122" s="22"/>
      <c r="E122" s="22"/>
      <c r="F122" s="49"/>
      <c r="G122" s="19"/>
      <c r="H122" s="22"/>
      <c r="I122" s="22"/>
      <c r="J122" s="23"/>
      <c r="K122" s="19"/>
      <c r="L122" s="22"/>
      <c r="M122" s="22"/>
      <c r="N122" s="22"/>
      <c r="O122" s="49"/>
      <c r="P122" s="19"/>
      <c r="Q122" s="22"/>
      <c r="R122" s="22"/>
      <c r="S122" s="22"/>
      <c r="T122" s="23"/>
      <c r="U122" s="19"/>
      <c r="V122" s="49"/>
      <c r="W122" s="19"/>
      <c r="X122" s="23"/>
      <c r="Y122" s="30">
        <v>615088</v>
      </c>
      <c r="Z122" s="19"/>
      <c r="AA122" s="23"/>
    </row>
    <row r="123" spans="1:27" x14ac:dyDescent="0.2">
      <c r="A123" s="16" t="s">
        <v>167</v>
      </c>
      <c r="B123" s="17" t="s">
        <v>15</v>
      </c>
      <c r="C123" s="19"/>
      <c r="D123" s="22"/>
      <c r="E123" s="22"/>
      <c r="F123" s="49"/>
      <c r="G123" s="19"/>
      <c r="H123" s="22"/>
      <c r="I123" s="22"/>
      <c r="J123" s="23"/>
      <c r="K123" s="19"/>
      <c r="L123" s="22"/>
      <c r="M123" s="22"/>
      <c r="N123" s="22"/>
      <c r="O123" s="49"/>
      <c r="P123" s="19"/>
      <c r="Q123" s="22"/>
      <c r="R123" s="22"/>
      <c r="S123" s="22"/>
      <c r="T123" s="23"/>
      <c r="U123" s="19"/>
      <c r="V123" s="49"/>
      <c r="W123" s="19"/>
      <c r="X123" s="23"/>
      <c r="Y123" s="30">
        <v>615089</v>
      </c>
      <c r="Z123" s="19"/>
      <c r="AA123" s="23"/>
    </row>
    <row r="124" spans="1:27" x14ac:dyDescent="0.2">
      <c r="A124" s="16" t="s">
        <v>168</v>
      </c>
      <c r="B124" s="17" t="s">
        <v>15</v>
      </c>
      <c r="C124" s="19"/>
      <c r="D124" s="22"/>
      <c r="E124" s="22"/>
      <c r="F124" s="49"/>
      <c r="G124" s="19"/>
      <c r="H124" s="22"/>
      <c r="I124" s="22"/>
      <c r="J124" s="23"/>
      <c r="K124" s="19"/>
      <c r="L124" s="22"/>
      <c r="M124" s="22"/>
      <c r="N124" s="22"/>
      <c r="O124" s="49"/>
      <c r="P124" s="19"/>
      <c r="Q124" s="22"/>
      <c r="R124" s="22"/>
      <c r="S124" s="22"/>
      <c r="T124" s="23"/>
      <c r="U124" s="19"/>
      <c r="V124" s="49"/>
      <c r="W124" s="19"/>
      <c r="X124" s="23"/>
      <c r="Y124" s="30">
        <v>615090</v>
      </c>
      <c r="Z124" s="19"/>
      <c r="AA124" s="23"/>
    </row>
    <row r="125" spans="1:27" x14ac:dyDescent="0.2">
      <c r="A125" s="16" t="s">
        <v>169</v>
      </c>
      <c r="B125" s="17" t="s">
        <v>15</v>
      </c>
      <c r="C125" s="19"/>
      <c r="D125" s="22"/>
      <c r="E125" s="22"/>
      <c r="F125" s="49"/>
      <c r="G125" s="19"/>
      <c r="H125" s="22"/>
      <c r="I125" s="22"/>
      <c r="J125" s="23"/>
      <c r="K125" s="19"/>
      <c r="L125" s="22"/>
      <c r="M125" s="22"/>
      <c r="N125" s="22"/>
      <c r="O125" s="49"/>
      <c r="P125" s="19"/>
      <c r="Q125" s="22"/>
      <c r="R125" s="22"/>
      <c r="S125" s="22"/>
      <c r="T125" s="23"/>
      <c r="U125" s="19"/>
      <c r="V125" s="49"/>
      <c r="W125" s="19"/>
      <c r="X125" s="23"/>
      <c r="Y125" s="30">
        <v>615091</v>
      </c>
      <c r="Z125" s="19"/>
      <c r="AA125" s="23"/>
    </row>
    <row r="126" spans="1:27" x14ac:dyDescent="0.2">
      <c r="A126" s="16" t="s">
        <v>170</v>
      </c>
      <c r="B126" s="17" t="s">
        <v>15</v>
      </c>
      <c r="C126" s="19"/>
      <c r="D126" s="22"/>
      <c r="E126" s="22"/>
      <c r="F126" s="49"/>
      <c r="G126" s="19"/>
      <c r="H126" s="22"/>
      <c r="I126" s="22"/>
      <c r="J126" s="23"/>
      <c r="K126" s="19"/>
      <c r="L126" s="22"/>
      <c r="M126" s="22"/>
      <c r="N126" s="22"/>
      <c r="O126" s="49"/>
      <c r="P126" s="19"/>
      <c r="Q126" s="22"/>
      <c r="R126" s="22"/>
      <c r="S126" s="22"/>
      <c r="T126" s="23"/>
      <c r="U126" s="19"/>
      <c r="V126" s="49"/>
      <c r="W126" s="19"/>
      <c r="X126" s="23"/>
      <c r="Y126" s="30">
        <v>615092</v>
      </c>
      <c r="Z126" s="19"/>
      <c r="AA126" s="23"/>
    </row>
    <row r="127" spans="1:27" x14ac:dyDescent="0.2">
      <c r="A127" s="16" t="s">
        <v>171</v>
      </c>
      <c r="B127" s="17" t="s">
        <v>15</v>
      </c>
      <c r="C127" s="19"/>
      <c r="D127" s="22"/>
      <c r="E127" s="22"/>
      <c r="F127" s="49"/>
      <c r="G127" s="19"/>
      <c r="H127" s="22"/>
      <c r="I127" s="22"/>
      <c r="J127" s="23"/>
      <c r="K127" s="19"/>
      <c r="L127" s="22"/>
      <c r="M127" s="22"/>
      <c r="N127" s="22"/>
      <c r="O127" s="49"/>
      <c r="P127" s="19"/>
      <c r="Q127" s="22"/>
      <c r="R127" s="22"/>
      <c r="S127" s="22"/>
      <c r="T127" s="23"/>
      <c r="U127" s="19"/>
      <c r="V127" s="49"/>
      <c r="W127" s="19"/>
      <c r="X127" s="23"/>
      <c r="Y127" s="30">
        <v>615093</v>
      </c>
      <c r="Z127" s="19"/>
      <c r="AA127" s="23"/>
    </row>
    <row r="128" spans="1:27" x14ac:dyDescent="0.2">
      <c r="A128" s="16" t="s">
        <v>172</v>
      </c>
      <c r="B128" s="17" t="s">
        <v>15</v>
      </c>
      <c r="C128" s="19"/>
      <c r="D128" s="22"/>
      <c r="E128" s="22"/>
      <c r="F128" s="49"/>
      <c r="G128" s="19"/>
      <c r="H128" s="22"/>
      <c r="I128" s="22"/>
      <c r="J128" s="23"/>
      <c r="K128" s="19"/>
      <c r="L128" s="22"/>
      <c r="M128" s="22"/>
      <c r="N128" s="22"/>
      <c r="O128" s="49"/>
      <c r="P128" s="19"/>
      <c r="Q128" s="22"/>
      <c r="R128" s="22"/>
      <c r="S128" s="22"/>
      <c r="T128" s="23"/>
      <c r="U128" s="19"/>
      <c r="V128" s="49"/>
      <c r="W128" s="19"/>
      <c r="X128" s="23"/>
      <c r="Y128" s="30">
        <v>615094</v>
      </c>
      <c r="Z128" s="19"/>
      <c r="AA128" s="23"/>
    </row>
    <row r="129" spans="1:27" x14ac:dyDescent="0.2">
      <c r="A129" s="16" t="s">
        <v>43</v>
      </c>
      <c r="B129" s="17" t="s">
        <v>15</v>
      </c>
      <c r="C129" s="19"/>
      <c r="D129" s="22"/>
      <c r="E129" s="22"/>
      <c r="F129" s="49"/>
      <c r="G129" s="19"/>
      <c r="H129" s="22"/>
      <c r="I129" s="22"/>
      <c r="J129" s="23"/>
      <c r="K129" s="19"/>
      <c r="L129" s="22"/>
      <c r="M129" s="22"/>
      <c r="N129" s="22"/>
      <c r="O129" s="49"/>
      <c r="P129" s="19"/>
      <c r="Q129" s="22"/>
      <c r="R129" s="22"/>
      <c r="S129" s="22"/>
      <c r="T129" s="23"/>
      <c r="U129" s="19"/>
      <c r="V129" s="49"/>
      <c r="W129" s="19"/>
      <c r="X129" s="23"/>
      <c r="Y129" s="30">
        <v>615095</v>
      </c>
      <c r="Z129" s="19"/>
      <c r="AA129" s="23"/>
    </row>
    <row r="130" spans="1:27" x14ac:dyDescent="0.2">
      <c r="A130" s="16" t="s">
        <v>173</v>
      </c>
      <c r="B130" s="17" t="s">
        <v>15</v>
      </c>
      <c r="C130" s="19"/>
      <c r="D130" s="22"/>
      <c r="E130" s="22"/>
      <c r="F130" s="49"/>
      <c r="G130" s="19"/>
      <c r="H130" s="22"/>
      <c r="I130" s="22"/>
      <c r="J130" s="23"/>
      <c r="K130" s="19"/>
      <c r="L130" s="22"/>
      <c r="M130" s="22"/>
      <c r="N130" s="22"/>
      <c r="O130" s="49"/>
      <c r="P130" s="19"/>
      <c r="Q130" s="22"/>
      <c r="R130" s="22"/>
      <c r="S130" s="22"/>
      <c r="T130" s="23"/>
      <c r="U130" s="19"/>
      <c r="V130" s="49"/>
      <c r="W130" s="19"/>
      <c r="X130" s="23"/>
      <c r="Y130" s="30">
        <v>615097</v>
      </c>
      <c r="Z130" s="19"/>
      <c r="AA130" s="23"/>
    </row>
    <row r="131" spans="1:27" x14ac:dyDescent="0.2">
      <c r="A131" s="16" t="s">
        <v>174</v>
      </c>
      <c r="B131" s="17" t="s">
        <v>15</v>
      </c>
      <c r="C131" s="19"/>
      <c r="D131" s="22"/>
      <c r="E131" s="22"/>
      <c r="F131" s="49"/>
      <c r="G131" s="19"/>
      <c r="H131" s="22"/>
      <c r="I131" s="22"/>
      <c r="J131" s="23"/>
      <c r="K131" s="19"/>
      <c r="L131" s="22"/>
      <c r="M131" s="22"/>
      <c r="N131" s="22"/>
      <c r="O131" s="49"/>
      <c r="P131" s="19"/>
      <c r="Q131" s="22"/>
      <c r="R131" s="22"/>
      <c r="S131" s="22"/>
      <c r="T131" s="23"/>
      <c r="U131" s="19"/>
      <c r="V131" s="49"/>
      <c r="W131" s="19"/>
      <c r="X131" s="23"/>
      <c r="Y131" s="30">
        <v>615098</v>
      </c>
      <c r="Z131" s="19"/>
      <c r="AA131" s="23"/>
    </row>
    <row r="132" spans="1:27" x14ac:dyDescent="0.2">
      <c r="A132" s="16" t="s">
        <v>175</v>
      </c>
      <c r="B132" s="17" t="s">
        <v>15</v>
      </c>
      <c r="C132" s="19"/>
      <c r="D132" s="22"/>
      <c r="E132" s="22"/>
      <c r="F132" s="49"/>
      <c r="G132" s="19"/>
      <c r="H132" s="22"/>
      <c r="I132" s="22"/>
      <c r="J132" s="23"/>
      <c r="K132" s="19"/>
      <c r="L132" s="22"/>
      <c r="M132" s="22"/>
      <c r="N132" s="22"/>
      <c r="O132" s="49"/>
      <c r="P132" s="19"/>
      <c r="Q132" s="22"/>
      <c r="R132" s="22"/>
      <c r="S132" s="22"/>
      <c r="T132" s="23"/>
      <c r="U132" s="19"/>
      <c r="V132" s="49"/>
      <c r="W132" s="19"/>
      <c r="X132" s="23"/>
      <c r="Y132" s="30">
        <v>616001</v>
      </c>
      <c r="Z132" s="19"/>
      <c r="AA132" s="23"/>
    </row>
    <row r="133" spans="1:27" x14ac:dyDescent="0.2">
      <c r="A133" s="16" t="s">
        <v>47</v>
      </c>
      <c r="B133" s="17" t="s">
        <v>15</v>
      </c>
      <c r="C133" s="19"/>
      <c r="D133" s="22"/>
      <c r="E133" s="22"/>
      <c r="F133" s="49"/>
      <c r="G133" s="19"/>
      <c r="H133" s="22"/>
      <c r="I133" s="22"/>
      <c r="J133" s="23"/>
      <c r="K133" s="19"/>
      <c r="L133" s="22"/>
      <c r="M133" s="22"/>
      <c r="N133" s="22"/>
      <c r="O133" s="49"/>
      <c r="P133" s="19"/>
      <c r="Q133" s="22"/>
      <c r="R133" s="22"/>
      <c r="S133" s="22"/>
      <c r="T133" s="23"/>
      <c r="U133" s="19"/>
      <c r="V133" s="49"/>
      <c r="W133" s="19"/>
      <c r="X133" s="23"/>
      <c r="Y133" s="30">
        <v>616003</v>
      </c>
      <c r="Z133" s="19"/>
      <c r="AA133" s="23"/>
    </row>
    <row r="134" spans="1:27" x14ac:dyDescent="0.2">
      <c r="A134" s="16" t="s">
        <v>176</v>
      </c>
      <c r="B134" s="17" t="s">
        <v>15</v>
      </c>
      <c r="C134" s="19"/>
      <c r="D134" s="22"/>
      <c r="E134" s="22"/>
      <c r="F134" s="49"/>
      <c r="G134" s="19"/>
      <c r="H134" s="22"/>
      <c r="I134" s="22"/>
      <c r="J134" s="23"/>
      <c r="K134" s="19"/>
      <c r="L134" s="22"/>
      <c r="M134" s="22"/>
      <c r="N134" s="22"/>
      <c r="O134" s="49"/>
      <c r="P134" s="19"/>
      <c r="Q134" s="22"/>
      <c r="R134" s="22"/>
      <c r="S134" s="22"/>
      <c r="T134" s="23"/>
      <c r="U134" s="19"/>
      <c r="V134" s="49"/>
      <c r="W134" s="19"/>
      <c r="X134" s="23"/>
      <c r="Y134" s="30">
        <v>616004</v>
      </c>
      <c r="Z134" s="19"/>
      <c r="AA134" s="23"/>
    </row>
    <row r="135" spans="1:27" x14ac:dyDescent="0.2">
      <c r="A135" s="16" t="s">
        <v>177</v>
      </c>
      <c r="B135" s="17" t="s">
        <v>15</v>
      </c>
      <c r="C135" s="19"/>
      <c r="D135" s="22"/>
      <c r="E135" s="22"/>
      <c r="F135" s="49"/>
      <c r="G135" s="19"/>
      <c r="H135" s="22"/>
      <c r="I135" s="22"/>
      <c r="J135" s="23"/>
      <c r="K135" s="19"/>
      <c r="L135" s="22"/>
      <c r="M135" s="22"/>
      <c r="N135" s="22"/>
      <c r="O135" s="49"/>
      <c r="P135" s="19"/>
      <c r="Q135" s="22"/>
      <c r="R135" s="22"/>
      <c r="S135" s="22"/>
      <c r="T135" s="23"/>
      <c r="U135" s="19"/>
      <c r="V135" s="49"/>
      <c r="W135" s="19"/>
      <c r="X135" s="23"/>
      <c r="Y135" s="30">
        <v>616005</v>
      </c>
      <c r="Z135" s="19"/>
      <c r="AA135" s="23"/>
    </row>
    <row r="136" spans="1:27" x14ac:dyDescent="0.2">
      <c r="A136" s="16" t="s">
        <v>178</v>
      </c>
      <c r="B136" s="17" t="s">
        <v>15</v>
      </c>
      <c r="C136" s="19"/>
      <c r="D136" s="22"/>
      <c r="E136" s="22"/>
      <c r="F136" s="49"/>
      <c r="G136" s="19"/>
      <c r="H136" s="22"/>
      <c r="I136" s="22"/>
      <c r="J136" s="23"/>
      <c r="K136" s="19"/>
      <c r="L136" s="22"/>
      <c r="M136" s="22"/>
      <c r="N136" s="22"/>
      <c r="O136" s="49"/>
      <c r="P136" s="19"/>
      <c r="Q136" s="22"/>
      <c r="R136" s="22"/>
      <c r="S136" s="22"/>
      <c r="T136" s="23"/>
      <c r="U136" s="19"/>
      <c r="V136" s="49"/>
      <c r="W136" s="19"/>
      <c r="X136" s="23"/>
      <c r="Y136" s="30">
        <v>616007</v>
      </c>
      <c r="Z136" s="19"/>
      <c r="AA136" s="23"/>
    </row>
    <row r="137" spans="1:27" x14ac:dyDescent="0.2">
      <c r="A137" s="16" t="s">
        <v>179</v>
      </c>
      <c r="B137" s="17" t="s">
        <v>15</v>
      </c>
      <c r="C137" s="19"/>
      <c r="D137" s="22"/>
      <c r="E137" s="22"/>
      <c r="F137" s="49"/>
      <c r="G137" s="19"/>
      <c r="H137" s="22"/>
      <c r="I137" s="22"/>
      <c r="J137" s="23"/>
      <c r="K137" s="19"/>
      <c r="L137" s="22"/>
      <c r="M137" s="22"/>
      <c r="N137" s="22"/>
      <c r="O137" s="49"/>
      <c r="P137" s="19"/>
      <c r="Q137" s="22"/>
      <c r="R137" s="22"/>
      <c r="S137" s="22"/>
      <c r="T137" s="23"/>
      <c r="U137" s="19"/>
      <c r="V137" s="49"/>
      <c r="W137" s="19"/>
      <c r="X137" s="23"/>
      <c r="Y137" s="30">
        <v>616008</v>
      </c>
      <c r="Z137" s="19"/>
      <c r="AA137" s="23"/>
    </row>
    <row r="138" spans="1:27" x14ac:dyDescent="0.2">
      <c r="A138" s="16" t="s">
        <v>180</v>
      </c>
      <c r="B138" s="17" t="s">
        <v>15</v>
      </c>
      <c r="C138" s="19"/>
      <c r="D138" s="22"/>
      <c r="E138" s="22"/>
      <c r="F138" s="49"/>
      <c r="G138" s="19"/>
      <c r="H138" s="22"/>
      <c r="I138" s="22"/>
      <c r="J138" s="23"/>
      <c r="K138" s="19"/>
      <c r="L138" s="22"/>
      <c r="M138" s="22"/>
      <c r="N138" s="22"/>
      <c r="O138" s="49"/>
      <c r="P138" s="19"/>
      <c r="Q138" s="22"/>
      <c r="R138" s="22"/>
      <c r="S138" s="22"/>
      <c r="T138" s="23"/>
      <c r="U138" s="19"/>
      <c r="V138" s="49"/>
      <c r="W138" s="19"/>
      <c r="X138" s="23"/>
      <c r="Y138" s="30">
        <v>616009</v>
      </c>
      <c r="Z138" s="19"/>
      <c r="AA138" s="23"/>
    </row>
    <row r="139" spans="1:27" x14ac:dyDescent="0.2">
      <c r="A139" s="16" t="s">
        <v>46</v>
      </c>
      <c r="B139" s="17" t="s">
        <v>15</v>
      </c>
      <c r="C139" s="19"/>
      <c r="D139" s="22"/>
      <c r="E139" s="22"/>
      <c r="F139" s="49"/>
      <c r="G139" s="19"/>
      <c r="H139" s="22"/>
      <c r="I139" s="22"/>
      <c r="J139" s="23"/>
      <c r="K139" s="19"/>
      <c r="L139" s="22"/>
      <c r="M139" s="22"/>
      <c r="N139" s="22"/>
      <c r="O139" s="49"/>
      <c r="P139" s="19"/>
      <c r="Q139" s="22"/>
      <c r="R139" s="22"/>
      <c r="S139" s="22"/>
      <c r="T139" s="23"/>
      <c r="U139" s="19"/>
      <c r="V139" s="49"/>
      <c r="W139" s="19"/>
      <c r="X139" s="23"/>
      <c r="Y139" s="30">
        <v>616010</v>
      </c>
      <c r="Z139" s="19"/>
      <c r="AA139" s="23"/>
    </row>
    <row r="140" spans="1:27" x14ac:dyDescent="0.2">
      <c r="A140" s="16" t="s">
        <v>181</v>
      </c>
      <c r="B140" s="17" t="s">
        <v>15</v>
      </c>
      <c r="C140" s="19"/>
      <c r="D140" s="22"/>
      <c r="E140" s="22"/>
      <c r="F140" s="49"/>
      <c r="G140" s="19"/>
      <c r="H140" s="22"/>
      <c r="I140" s="22"/>
      <c r="J140" s="23"/>
      <c r="K140" s="19"/>
      <c r="L140" s="22"/>
      <c r="M140" s="22"/>
      <c r="N140" s="22"/>
      <c r="O140" s="49"/>
      <c r="P140" s="19"/>
      <c r="Q140" s="22"/>
      <c r="R140" s="22"/>
      <c r="S140" s="22"/>
      <c r="T140" s="23"/>
      <c r="U140" s="19"/>
      <c r="V140" s="49"/>
      <c r="W140" s="19"/>
      <c r="X140" s="23"/>
      <c r="Y140" s="30">
        <v>616011</v>
      </c>
      <c r="Z140" s="19"/>
      <c r="AA140" s="23"/>
    </row>
    <row r="141" spans="1:27" x14ac:dyDescent="0.2">
      <c r="A141" s="16" t="s">
        <v>182</v>
      </c>
      <c r="B141" s="17" t="s">
        <v>15</v>
      </c>
      <c r="C141" s="19"/>
      <c r="D141" s="22"/>
      <c r="E141" s="22"/>
      <c r="F141" s="49"/>
      <c r="G141" s="19"/>
      <c r="H141" s="22"/>
      <c r="I141" s="22"/>
      <c r="J141" s="23"/>
      <c r="K141" s="19"/>
      <c r="L141" s="22"/>
      <c r="M141" s="22"/>
      <c r="N141" s="22"/>
      <c r="O141" s="49"/>
      <c r="P141" s="19"/>
      <c r="Q141" s="22"/>
      <c r="R141" s="22"/>
      <c r="S141" s="22"/>
      <c r="T141" s="23"/>
      <c r="U141" s="19"/>
      <c r="V141" s="49"/>
      <c r="W141" s="19"/>
      <c r="X141" s="23"/>
      <c r="Y141" s="30">
        <v>616012</v>
      </c>
      <c r="Z141" s="19"/>
      <c r="AA141" s="23"/>
    </row>
    <row r="142" spans="1:27" x14ac:dyDescent="0.2">
      <c r="A142" s="16" t="s">
        <v>183</v>
      </c>
      <c r="B142" s="17" t="s">
        <v>15</v>
      </c>
      <c r="C142" s="19"/>
      <c r="D142" s="22"/>
      <c r="E142" s="22"/>
      <c r="F142" s="49"/>
      <c r="G142" s="19"/>
      <c r="H142" s="22"/>
      <c r="I142" s="22"/>
      <c r="J142" s="23"/>
      <c r="K142" s="19"/>
      <c r="L142" s="22"/>
      <c r="M142" s="22"/>
      <c r="N142" s="22"/>
      <c r="O142" s="49"/>
      <c r="P142" s="19"/>
      <c r="Q142" s="22"/>
      <c r="R142" s="22"/>
      <c r="S142" s="22"/>
      <c r="T142" s="23"/>
      <c r="U142" s="19"/>
      <c r="V142" s="49"/>
      <c r="W142" s="19"/>
      <c r="X142" s="23"/>
      <c r="Y142" s="30">
        <v>616015</v>
      </c>
      <c r="Z142" s="19"/>
      <c r="AA142" s="23"/>
    </row>
    <row r="143" spans="1:27" x14ac:dyDescent="0.2">
      <c r="A143" s="16" t="s">
        <v>184</v>
      </c>
      <c r="B143" s="17" t="s">
        <v>15</v>
      </c>
      <c r="C143" s="19"/>
      <c r="D143" s="22"/>
      <c r="E143" s="22"/>
      <c r="F143" s="49"/>
      <c r="G143" s="19"/>
      <c r="H143" s="22"/>
      <c r="I143" s="22"/>
      <c r="J143" s="23"/>
      <c r="K143" s="19"/>
      <c r="L143" s="22"/>
      <c r="M143" s="22"/>
      <c r="N143" s="22"/>
      <c r="O143" s="49"/>
      <c r="P143" s="19"/>
      <c r="Q143" s="22"/>
      <c r="R143" s="22"/>
      <c r="S143" s="22"/>
      <c r="T143" s="23"/>
      <c r="U143" s="19"/>
      <c r="V143" s="49"/>
      <c r="W143" s="19"/>
      <c r="X143" s="23"/>
      <c r="Y143" s="30">
        <v>616016</v>
      </c>
      <c r="Z143" s="19"/>
      <c r="AA143" s="23"/>
    </row>
    <row r="144" spans="1:27" x14ac:dyDescent="0.2">
      <c r="A144" s="16" t="s">
        <v>185</v>
      </c>
      <c r="B144" s="17" t="s">
        <v>15</v>
      </c>
      <c r="C144" s="19"/>
      <c r="D144" s="22"/>
      <c r="E144" s="22"/>
      <c r="F144" s="49"/>
      <c r="G144" s="19"/>
      <c r="H144" s="22"/>
      <c r="I144" s="22"/>
      <c r="J144" s="23"/>
      <c r="K144" s="19"/>
      <c r="L144" s="22"/>
      <c r="M144" s="22"/>
      <c r="N144" s="22"/>
      <c r="O144" s="49"/>
      <c r="P144" s="19"/>
      <c r="Q144" s="22"/>
      <c r="R144" s="22"/>
      <c r="S144" s="22"/>
      <c r="T144" s="23"/>
      <c r="U144" s="19"/>
      <c r="V144" s="49"/>
      <c r="W144" s="19"/>
      <c r="X144" s="23"/>
      <c r="Y144" s="30">
        <v>616017</v>
      </c>
      <c r="Z144" s="19"/>
      <c r="AA144" s="23"/>
    </row>
    <row r="145" spans="1:27" x14ac:dyDescent="0.2">
      <c r="A145" s="16" t="s">
        <v>44</v>
      </c>
      <c r="B145" s="17" t="s">
        <v>68</v>
      </c>
      <c r="C145" s="19"/>
      <c r="D145" s="22"/>
      <c r="E145" s="22"/>
      <c r="F145" s="49"/>
      <c r="G145" s="19"/>
      <c r="H145" s="22"/>
      <c r="I145" s="22"/>
      <c r="J145" s="23"/>
      <c r="K145" s="19"/>
      <c r="L145" s="22"/>
      <c r="M145" s="22"/>
      <c r="N145" s="22"/>
      <c r="O145" s="49"/>
      <c r="P145" s="19"/>
      <c r="Q145" s="22"/>
      <c r="R145" s="22"/>
      <c r="S145" s="22"/>
      <c r="T145" s="23"/>
      <c r="U145" s="19"/>
      <c r="V145" s="49"/>
      <c r="W145" s="19"/>
      <c r="X145" s="23"/>
      <c r="Y145" s="30">
        <v>616018</v>
      </c>
      <c r="Z145" s="19"/>
      <c r="AA145" s="23"/>
    </row>
    <row r="146" spans="1:27" x14ac:dyDescent="0.2">
      <c r="A146" s="16" t="s">
        <v>49</v>
      </c>
      <c r="B146" s="17" t="s">
        <v>15</v>
      </c>
      <c r="C146" s="19"/>
      <c r="D146" s="22"/>
      <c r="E146" s="22"/>
      <c r="F146" s="49"/>
      <c r="G146" s="19"/>
      <c r="H146" s="22"/>
      <c r="I146" s="22"/>
      <c r="J146" s="23"/>
      <c r="K146" s="19"/>
      <c r="L146" s="22"/>
      <c r="M146" s="22"/>
      <c r="N146" s="22"/>
      <c r="O146" s="49"/>
      <c r="P146" s="19"/>
      <c r="Q146" s="22"/>
      <c r="R146" s="22"/>
      <c r="S146" s="22"/>
      <c r="T146" s="23"/>
      <c r="U146" s="19"/>
      <c r="V146" s="49"/>
      <c r="W146" s="19"/>
      <c r="X146" s="23"/>
      <c r="Y146" s="30">
        <v>616021</v>
      </c>
      <c r="Z146" s="19"/>
      <c r="AA146" s="23"/>
    </row>
    <row r="147" spans="1:27" x14ac:dyDescent="0.2">
      <c r="A147" s="16" t="s">
        <v>51</v>
      </c>
      <c r="B147" s="17" t="s">
        <v>15</v>
      </c>
      <c r="C147" s="19"/>
      <c r="D147" s="22"/>
      <c r="E147" s="22"/>
      <c r="F147" s="49"/>
      <c r="G147" s="19"/>
      <c r="H147" s="22"/>
      <c r="I147" s="22"/>
      <c r="J147" s="23"/>
      <c r="K147" s="19"/>
      <c r="L147" s="22"/>
      <c r="M147" s="22"/>
      <c r="N147" s="22"/>
      <c r="O147" s="49"/>
      <c r="P147" s="19"/>
      <c r="Q147" s="22"/>
      <c r="R147" s="22"/>
      <c r="S147" s="22"/>
      <c r="T147" s="23"/>
      <c r="U147" s="19"/>
      <c r="V147" s="49"/>
      <c r="W147" s="19"/>
      <c r="X147" s="23"/>
      <c r="Y147" s="30">
        <v>616022</v>
      </c>
      <c r="Z147" s="19"/>
      <c r="AA147" s="23"/>
    </row>
    <row r="148" spans="1:27" x14ac:dyDescent="0.2">
      <c r="A148" s="16" t="s">
        <v>186</v>
      </c>
      <c r="B148" s="17" t="s">
        <v>15</v>
      </c>
      <c r="C148" s="19"/>
      <c r="D148" s="22"/>
      <c r="E148" s="22"/>
      <c r="F148" s="49"/>
      <c r="G148" s="19"/>
      <c r="H148" s="22"/>
      <c r="I148" s="22"/>
      <c r="J148" s="23"/>
      <c r="K148" s="19"/>
      <c r="L148" s="22"/>
      <c r="M148" s="22"/>
      <c r="N148" s="22"/>
      <c r="O148" s="49"/>
      <c r="P148" s="19"/>
      <c r="Q148" s="22"/>
      <c r="R148" s="22"/>
      <c r="S148" s="22"/>
      <c r="T148" s="23"/>
      <c r="U148" s="19"/>
      <c r="V148" s="49"/>
      <c r="W148" s="19"/>
      <c r="X148" s="23"/>
      <c r="Y148" s="30">
        <v>616023</v>
      </c>
      <c r="Z148" s="19"/>
      <c r="AA148" s="23"/>
    </row>
    <row r="149" spans="1:27" x14ac:dyDescent="0.2">
      <c r="A149" s="16" t="s">
        <v>187</v>
      </c>
      <c r="B149" s="17" t="s">
        <v>15</v>
      </c>
      <c r="C149" s="19"/>
      <c r="D149" s="22"/>
      <c r="E149" s="22"/>
      <c r="F149" s="49"/>
      <c r="G149" s="19"/>
      <c r="H149" s="22"/>
      <c r="I149" s="22"/>
      <c r="J149" s="23"/>
      <c r="K149" s="19"/>
      <c r="L149" s="22"/>
      <c r="M149" s="22"/>
      <c r="N149" s="22"/>
      <c r="O149" s="49"/>
      <c r="P149" s="19"/>
      <c r="Q149" s="22"/>
      <c r="R149" s="22"/>
      <c r="S149" s="22"/>
      <c r="T149" s="23"/>
      <c r="U149" s="19"/>
      <c r="V149" s="49"/>
      <c r="W149" s="19"/>
      <c r="X149" s="23"/>
      <c r="Y149" s="30">
        <v>616024</v>
      </c>
      <c r="Z149" s="19"/>
      <c r="AA149" s="23"/>
    </row>
    <row r="150" spans="1:27" x14ac:dyDescent="0.2">
      <c r="A150" s="16" t="s">
        <v>50</v>
      </c>
      <c r="B150" s="17" t="s">
        <v>15</v>
      </c>
      <c r="C150" s="19"/>
      <c r="D150" s="22"/>
      <c r="E150" s="22"/>
      <c r="F150" s="49"/>
      <c r="G150" s="19"/>
      <c r="H150" s="22"/>
      <c r="I150" s="22"/>
      <c r="J150" s="23"/>
      <c r="K150" s="19"/>
      <c r="L150" s="22"/>
      <c r="M150" s="22"/>
      <c r="N150" s="22"/>
      <c r="O150" s="49"/>
      <c r="P150" s="19"/>
      <c r="Q150" s="22"/>
      <c r="R150" s="22"/>
      <c r="S150" s="22"/>
      <c r="T150" s="23"/>
      <c r="U150" s="19"/>
      <c r="V150" s="49"/>
      <c r="W150" s="19"/>
      <c r="X150" s="23"/>
      <c r="Y150" s="30">
        <v>616025</v>
      </c>
      <c r="Z150" s="19"/>
      <c r="AA150" s="23"/>
    </row>
    <row r="151" spans="1:27" x14ac:dyDescent="0.2">
      <c r="A151" s="16" t="s">
        <v>188</v>
      </c>
      <c r="B151" s="17" t="s">
        <v>15</v>
      </c>
      <c r="C151" s="19"/>
      <c r="D151" s="22"/>
      <c r="E151" s="22"/>
      <c r="F151" s="49"/>
      <c r="G151" s="19"/>
      <c r="H151" s="22"/>
      <c r="I151" s="22"/>
      <c r="J151" s="23"/>
      <c r="K151" s="19"/>
      <c r="L151" s="22"/>
      <c r="M151" s="22"/>
      <c r="N151" s="22"/>
      <c r="O151" s="49"/>
      <c r="P151" s="19"/>
      <c r="Q151" s="22"/>
      <c r="R151" s="22"/>
      <c r="S151" s="22"/>
      <c r="T151" s="23"/>
      <c r="U151" s="19"/>
      <c r="V151" s="49"/>
      <c r="W151" s="19"/>
      <c r="X151" s="23"/>
      <c r="Y151" s="30">
        <v>616029</v>
      </c>
      <c r="Z151" s="19"/>
      <c r="AA151" s="23"/>
    </row>
    <row r="152" spans="1:27" x14ac:dyDescent="0.2">
      <c r="A152" s="16" t="s">
        <v>52</v>
      </c>
      <c r="B152" s="17" t="s">
        <v>15</v>
      </c>
      <c r="C152" s="19"/>
      <c r="D152" s="22"/>
      <c r="E152" s="22"/>
      <c r="F152" s="49"/>
      <c r="G152" s="19"/>
      <c r="H152" s="22"/>
      <c r="I152" s="22"/>
      <c r="J152" s="23"/>
      <c r="K152" s="19"/>
      <c r="L152" s="22"/>
      <c r="M152" s="22"/>
      <c r="N152" s="22"/>
      <c r="O152" s="49"/>
      <c r="P152" s="19"/>
      <c r="Q152" s="22"/>
      <c r="R152" s="22"/>
      <c r="S152" s="22"/>
      <c r="T152" s="23"/>
      <c r="U152" s="19"/>
      <c r="V152" s="49"/>
      <c r="W152" s="19"/>
      <c r="X152" s="23"/>
      <c r="Y152" s="30">
        <v>616030</v>
      </c>
      <c r="Z152" s="19"/>
      <c r="AA152" s="23"/>
    </row>
    <row r="153" spans="1:27" x14ac:dyDescent="0.2">
      <c r="A153" s="16" t="s">
        <v>189</v>
      </c>
      <c r="B153" s="17" t="s">
        <v>15</v>
      </c>
      <c r="C153" s="19"/>
      <c r="D153" s="22"/>
      <c r="E153" s="22"/>
      <c r="F153" s="49"/>
      <c r="G153" s="19"/>
      <c r="H153" s="22"/>
      <c r="I153" s="22"/>
      <c r="J153" s="23"/>
      <c r="K153" s="19"/>
      <c r="L153" s="22"/>
      <c r="M153" s="22"/>
      <c r="N153" s="22"/>
      <c r="O153" s="49"/>
      <c r="P153" s="19"/>
      <c r="Q153" s="22"/>
      <c r="R153" s="22"/>
      <c r="S153" s="22"/>
      <c r="T153" s="23"/>
      <c r="U153" s="19"/>
      <c r="V153" s="49"/>
      <c r="W153" s="19"/>
      <c r="X153" s="23"/>
      <c r="Y153" s="30">
        <v>616031</v>
      </c>
      <c r="Z153" s="19"/>
      <c r="AA153" s="23"/>
    </row>
    <row r="154" spans="1:27" x14ac:dyDescent="0.2">
      <c r="A154" s="16" t="s">
        <v>190</v>
      </c>
      <c r="B154" s="17" t="s">
        <v>15</v>
      </c>
      <c r="C154" s="19"/>
      <c r="D154" s="22"/>
      <c r="E154" s="22"/>
      <c r="F154" s="49"/>
      <c r="G154" s="19"/>
      <c r="H154" s="22"/>
      <c r="I154" s="22"/>
      <c r="J154" s="23"/>
      <c r="K154" s="19"/>
      <c r="L154" s="22"/>
      <c r="M154" s="22"/>
      <c r="N154" s="22"/>
      <c r="O154" s="49"/>
      <c r="P154" s="19"/>
      <c r="Q154" s="22"/>
      <c r="R154" s="22"/>
      <c r="S154" s="22"/>
      <c r="T154" s="23"/>
      <c r="U154" s="19"/>
      <c r="V154" s="49"/>
      <c r="W154" s="19"/>
      <c r="X154" s="23"/>
      <c r="Y154" s="30">
        <v>616032</v>
      </c>
      <c r="Z154" s="19"/>
      <c r="AA154" s="23"/>
    </row>
    <row r="155" spans="1:27" x14ac:dyDescent="0.2">
      <c r="A155" s="16" t="s">
        <v>191</v>
      </c>
      <c r="B155" s="17" t="s">
        <v>15</v>
      </c>
      <c r="C155" s="19"/>
      <c r="D155" s="22"/>
      <c r="E155" s="22"/>
      <c r="F155" s="49"/>
      <c r="G155" s="19"/>
      <c r="H155" s="22"/>
      <c r="I155" s="22"/>
      <c r="J155" s="23"/>
      <c r="K155" s="19"/>
      <c r="L155" s="22"/>
      <c r="M155" s="22"/>
      <c r="N155" s="22"/>
      <c r="O155" s="49"/>
      <c r="P155" s="19"/>
      <c r="Q155" s="22"/>
      <c r="R155" s="22"/>
      <c r="S155" s="22"/>
      <c r="T155" s="23"/>
      <c r="U155" s="19"/>
      <c r="V155" s="49"/>
      <c r="W155" s="19"/>
      <c r="X155" s="23"/>
      <c r="Y155" s="30">
        <v>616033</v>
      </c>
      <c r="Z155" s="19"/>
      <c r="AA155" s="23"/>
    </row>
    <row r="156" spans="1:27" x14ac:dyDescent="0.2">
      <c r="A156" s="16" t="s">
        <v>48</v>
      </c>
      <c r="B156" s="17" t="s">
        <v>15</v>
      </c>
      <c r="C156" s="19"/>
      <c r="D156" s="22"/>
      <c r="E156" s="22"/>
      <c r="F156" s="49"/>
      <c r="G156" s="19"/>
      <c r="H156" s="22"/>
      <c r="I156" s="22"/>
      <c r="J156" s="23"/>
      <c r="K156" s="19"/>
      <c r="L156" s="22"/>
      <c r="M156" s="22"/>
      <c r="N156" s="22"/>
      <c r="O156" s="49"/>
      <c r="P156" s="19"/>
      <c r="Q156" s="22"/>
      <c r="R156" s="22"/>
      <c r="S156" s="22"/>
      <c r="T156" s="23"/>
      <c r="U156" s="19"/>
      <c r="V156" s="49"/>
      <c r="W156" s="19"/>
      <c r="X156" s="23"/>
      <c r="Y156" s="30">
        <v>616034</v>
      </c>
      <c r="Z156" s="19"/>
      <c r="AA156" s="23"/>
    </row>
    <row r="157" spans="1:27" x14ac:dyDescent="0.2">
      <c r="A157" s="16" t="s">
        <v>56</v>
      </c>
      <c r="B157" s="17" t="s">
        <v>15</v>
      </c>
      <c r="C157" s="19"/>
      <c r="D157" s="22"/>
      <c r="E157" s="22"/>
      <c r="F157" s="49"/>
      <c r="G157" s="19"/>
      <c r="H157" s="22"/>
      <c r="I157" s="22"/>
      <c r="J157" s="23"/>
      <c r="K157" s="19"/>
      <c r="L157" s="22"/>
      <c r="M157" s="22"/>
      <c r="N157" s="22"/>
      <c r="O157" s="49"/>
      <c r="P157" s="19"/>
      <c r="Q157" s="22"/>
      <c r="R157" s="22"/>
      <c r="S157" s="22"/>
      <c r="T157" s="23"/>
      <c r="U157" s="19"/>
      <c r="V157" s="49"/>
      <c r="W157" s="19"/>
      <c r="X157" s="23"/>
      <c r="Y157" s="30">
        <v>616035</v>
      </c>
      <c r="Z157" s="19"/>
      <c r="AA157" s="23"/>
    </row>
    <row r="158" spans="1:27" x14ac:dyDescent="0.2">
      <c r="A158" s="16" t="s">
        <v>53</v>
      </c>
      <c r="B158" s="17" t="s">
        <v>15</v>
      </c>
      <c r="C158" s="19"/>
      <c r="D158" s="22"/>
      <c r="E158" s="22"/>
      <c r="F158" s="49"/>
      <c r="G158" s="19"/>
      <c r="H158" s="22"/>
      <c r="I158" s="22"/>
      <c r="J158" s="23"/>
      <c r="K158" s="19"/>
      <c r="L158" s="22"/>
      <c r="M158" s="22"/>
      <c r="N158" s="22"/>
      <c r="O158" s="49"/>
      <c r="P158" s="19"/>
      <c r="Q158" s="22"/>
      <c r="R158" s="22"/>
      <c r="S158" s="22"/>
      <c r="T158" s="23"/>
      <c r="U158" s="19"/>
      <c r="V158" s="49"/>
      <c r="W158" s="19"/>
      <c r="X158" s="23"/>
      <c r="Y158" s="30">
        <v>616036</v>
      </c>
      <c r="Z158" s="19"/>
      <c r="AA158" s="23"/>
    </row>
    <row r="159" spans="1:27" x14ac:dyDescent="0.2">
      <c r="A159" s="16" t="s">
        <v>54</v>
      </c>
      <c r="B159" s="17" t="s">
        <v>15</v>
      </c>
      <c r="C159" s="19"/>
      <c r="D159" s="22"/>
      <c r="E159" s="22"/>
      <c r="F159" s="49"/>
      <c r="G159" s="19"/>
      <c r="H159" s="22"/>
      <c r="I159" s="22"/>
      <c r="J159" s="23"/>
      <c r="K159" s="19"/>
      <c r="L159" s="22"/>
      <c r="M159" s="22"/>
      <c r="N159" s="22"/>
      <c r="O159" s="49"/>
      <c r="P159" s="19"/>
      <c r="Q159" s="22"/>
      <c r="R159" s="22"/>
      <c r="S159" s="22"/>
      <c r="T159" s="23"/>
      <c r="U159" s="19"/>
      <c r="V159" s="49"/>
      <c r="W159" s="19"/>
      <c r="X159" s="23"/>
      <c r="Y159" s="30">
        <v>616038</v>
      </c>
      <c r="Z159" s="19"/>
      <c r="AA159" s="23"/>
    </row>
    <row r="160" spans="1:27" x14ac:dyDescent="0.2">
      <c r="A160" s="16" t="s">
        <v>55</v>
      </c>
      <c r="B160" s="17" t="s">
        <v>15</v>
      </c>
      <c r="C160" s="19"/>
      <c r="D160" s="22"/>
      <c r="E160" s="22"/>
      <c r="F160" s="49"/>
      <c r="G160" s="19"/>
      <c r="H160" s="22"/>
      <c r="I160" s="22"/>
      <c r="J160" s="23"/>
      <c r="K160" s="19"/>
      <c r="L160" s="22"/>
      <c r="M160" s="22"/>
      <c r="N160" s="22"/>
      <c r="O160" s="49"/>
      <c r="P160" s="19"/>
      <c r="Q160" s="22"/>
      <c r="R160" s="22"/>
      <c r="S160" s="22"/>
      <c r="T160" s="23"/>
      <c r="U160" s="19"/>
      <c r="V160" s="49"/>
      <c r="W160" s="19"/>
      <c r="X160" s="23"/>
      <c r="Y160" s="30">
        <v>616042</v>
      </c>
      <c r="Z160" s="19"/>
      <c r="AA160" s="23"/>
    </row>
    <row r="161" spans="1:27" x14ac:dyDescent="0.2">
      <c r="A161" s="16" t="s">
        <v>192</v>
      </c>
      <c r="B161" s="17" t="s">
        <v>15</v>
      </c>
      <c r="C161" s="19"/>
      <c r="D161" s="22"/>
      <c r="E161" s="22"/>
      <c r="F161" s="49"/>
      <c r="G161" s="19"/>
      <c r="H161" s="22"/>
      <c r="I161" s="22"/>
      <c r="J161" s="23"/>
      <c r="K161" s="19"/>
      <c r="L161" s="22"/>
      <c r="M161" s="22"/>
      <c r="N161" s="22"/>
      <c r="O161" s="49"/>
      <c r="P161" s="19"/>
      <c r="Q161" s="22"/>
      <c r="R161" s="22"/>
      <c r="S161" s="22"/>
      <c r="T161" s="23"/>
      <c r="U161" s="19"/>
      <c r="V161" s="49"/>
      <c r="W161" s="19"/>
      <c r="X161" s="23"/>
      <c r="Y161" s="30">
        <v>616044</v>
      </c>
      <c r="Z161" s="19"/>
      <c r="AA161" s="23"/>
    </row>
    <row r="162" spans="1:27" x14ac:dyDescent="0.2">
      <c r="A162" s="16" t="s">
        <v>193</v>
      </c>
      <c r="B162" s="17" t="s">
        <v>15</v>
      </c>
      <c r="C162" s="19"/>
      <c r="D162" s="22"/>
      <c r="E162" s="22"/>
      <c r="F162" s="49"/>
      <c r="G162" s="19"/>
      <c r="H162" s="22"/>
      <c r="I162" s="22"/>
      <c r="J162" s="23"/>
      <c r="K162" s="19"/>
      <c r="L162" s="22"/>
      <c r="M162" s="22"/>
      <c r="N162" s="22"/>
      <c r="O162" s="49"/>
      <c r="P162" s="19"/>
      <c r="Q162" s="22"/>
      <c r="R162" s="22"/>
      <c r="S162" s="22"/>
      <c r="T162" s="23"/>
      <c r="U162" s="19"/>
      <c r="V162" s="49"/>
      <c r="W162" s="19"/>
      <c r="X162" s="23"/>
      <c r="Y162" s="30">
        <v>616053</v>
      </c>
      <c r="Z162" s="19"/>
      <c r="AA162" s="23"/>
    </row>
    <row r="163" spans="1:27" x14ac:dyDescent="0.2">
      <c r="A163" s="16" t="s">
        <v>57</v>
      </c>
      <c r="B163" s="17" t="s">
        <v>15</v>
      </c>
      <c r="C163" s="19"/>
      <c r="D163" s="22"/>
      <c r="E163" s="22"/>
      <c r="F163" s="49"/>
      <c r="G163" s="19"/>
      <c r="H163" s="22"/>
      <c r="I163" s="22"/>
      <c r="J163" s="23"/>
      <c r="K163" s="19"/>
      <c r="L163" s="22"/>
      <c r="M163" s="22"/>
      <c r="N163" s="22"/>
      <c r="O163" s="49"/>
      <c r="P163" s="19"/>
      <c r="Q163" s="22"/>
      <c r="R163" s="22"/>
      <c r="S163" s="22"/>
      <c r="T163" s="23"/>
      <c r="U163" s="19"/>
      <c r="V163" s="49"/>
      <c r="W163" s="19"/>
      <c r="X163" s="23"/>
      <c r="Y163" s="30">
        <v>616054</v>
      </c>
      <c r="Z163" s="19"/>
      <c r="AA163" s="23"/>
    </row>
    <row r="166" spans="1:27" x14ac:dyDescent="0.2">
      <c r="B166" s="39" t="s">
        <v>89</v>
      </c>
      <c r="C166" s="39"/>
      <c r="D166" s="39"/>
      <c r="E166" s="39"/>
      <c r="F166" s="39"/>
      <c r="G166" s="39"/>
      <c r="H166" s="39"/>
      <c r="I166" s="39"/>
      <c r="J166" s="39" t="s">
        <v>86</v>
      </c>
      <c r="K166" s="39"/>
      <c r="L166" s="39"/>
      <c r="M166" s="39"/>
      <c r="N166" s="39"/>
      <c r="O166" s="39"/>
      <c r="P166" s="39"/>
      <c r="Q166" s="39"/>
      <c r="R166" s="39"/>
      <c r="S166" s="39"/>
      <c r="T166" s="39" t="s">
        <v>87</v>
      </c>
      <c r="U166" s="39"/>
      <c r="V166" s="39"/>
      <c r="W166" s="39"/>
      <c r="X166" s="52"/>
    </row>
  </sheetData>
  <mergeCells count="27">
    <mergeCell ref="W13:X13"/>
    <mergeCell ref="P8:T11"/>
    <mergeCell ref="P13:T13"/>
    <mergeCell ref="U13:V13"/>
    <mergeCell ref="W8:X11"/>
    <mergeCell ref="U8:V11"/>
    <mergeCell ref="A7:A11"/>
    <mergeCell ref="B7:B11"/>
    <mergeCell ref="C7:G7"/>
    <mergeCell ref="Z7:AA7"/>
    <mergeCell ref="Z9:AA9"/>
    <mergeCell ref="N7:Q7"/>
    <mergeCell ref="Y7:Y11"/>
    <mergeCell ref="K13:O13"/>
    <mergeCell ref="C8:F11"/>
    <mergeCell ref="G8:J11"/>
    <mergeCell ref="G13:J13"/>
    <mergeCell ref="K8:O11"/>
    <mergeCell ref="C13:F13"/>
    <mergeCell ref="O12:P12"/>
    <mergeCell ref="B1:E1"/>
    <mergeCell ref="B2:E2"/>
    <mergeCell ref="B3:E3"/>
    <mergeCell ref="B4:E4"/>
    <mergeCell ref="H7:L7"/>
    <mergeCell ref="B5:E5"/>
    <mergeCell ref="B6:E6"/>
  </mergeCells>
  <pageMargins left="0" right="0" top="0" bottom="0" header="0" footer="0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2"/>
  <sheetViews>
    <sheetView zoomScale="130" zoomScaleNormal="130" workbookViewId="0">
      <selection activeCell="F4" activeCellId="1" sqref="A4 F4:J4"/>
    </sheetView>
  </sheetViews>
  <sheetFormatPr defaultColWidth="9.109375" defaultRowHeight="10.199999999999999" x14ac:dyDescent="0.2"/>
  <cols>
    <col min="1" max="1" width="14" style="55" customWidth="1"/>
    <col min="2" max="2" width="2.6640625" style="55" customWidth="1"/>
    <col min="3" max="27" width="4.88671875" style="55" customWidth="1"/>
    <col min="28" max="28" width="5.44140625" style="56" customWidth="1"/>
    <col min="29" max="29" width="5.109375" style="55" customWidth="1"/>
    <col min="30" max="30" width="0.5546875" style="55" customWidth="1"/>
    <col min="31" max="16384" width="9.109375" style="55"/>
  </cols>
  <sheetData>
    <row r="1" spans="1:29" ht="9.75" customHeight="1" x14ac:dyDescent="0.25">
      <c r="A1" s="53" t="s">
        <v>5</v>
      </c>
      <c r="B1" s="295" t="s">
        <v>1</v>
      </c>
      <c r="C1" s="296"/>
      <c r="D1" s="296"/>
      <c r="E1" s="297"/>
      <c r="F1" s="54" t="s">
        <v>2</v>
      </c>
      <c r="G1" s="54" t="s">
        <v>2</v>
      </c>
      <c r="H1" s="54" t="s">
        <v>71</v>
      </c>
      <c r="I1" s="54" t="s">
        <v>71</v>
      </c>
      <c r="J1" s="54" t="s">
        <v>2</v>
      </c>
      <c r="K1" s="54"/>
      <c r="L1" s="54"/>
      <c r="M1" s="2"/>
      <c r="N1" s="8" t="s">
        <v>85</v>
      </c>
      <c r="O1" s="8"/>
      <c r="P1" s="2"/>
      <c r="Q1" s="2"/>
      <c r="R1" s="2"/>
      <c r="S1" s="2"/>
      <c r="T1" s="2"/>
      <c r="U1" s="2"/>
      <c r="V1" s="2"/>
      <c r="W1" s="92"/>
      <c r="X1" s="92"/>
      <c r="Y1" s="92"/>
      <c r="Z1" s="92"/>
      <c r="AA1" s="92"/>
      <c r="AB1" s="92"/>
      <c r="AC1" s="56"/>
    </row>
    <row r="2" spans="1:29" ht="11.25" customHeight="1" x14ac:dyDescent="0.25">
      <c r="A2" s="57" t="s">
        <v>0</v>
      </c>
      <c r="B2" s="298"/>
      <c r="C2" s="296"/>
      <c r="D2" s="299"/>
      <c r="E2" s="297"/>
      <c r="F2" s="149" t="s">
        <v>204</v>
      </c>
      <c r="G2" s="142">
        <v>102</v>
      </c>
      <c r="H2" s="142">
        <v>109</v>
      </c>
      <c r="I2" s="142">
        <v>110</v>
      </c>
      <c r="J2" s="142">
        <v>134</v>
      </c>
      <c r="K2" s="142"/>
      <c r="L2" s="54"/>
      <c r="M2" s="7" t="s">
        <v>205</v>
      </c>
      <c r="N2" s="2"/>
      <c r="O2" s="2"/>
      <c r="P2" s="2"/>
      <c r="Q2" s="2"/>
      <c r="R2" s="2"/>
      <c r="S2" s="2"/>
      <c r="T2" s="2"/>
      <c r="U2" s="2"/>
      <c r="V2" s="2"/>
      <c r="W2" s="94" t="s">
        <v>84</v>
      </c>
      <c r="X2" s="92"/>
      <c r="Y2" s="92"/>
      <c r="Z2" s="92"/>
      <c r="AA2" s="93" t="s">
        <v>88</v>
      </c>
      <c r="AB2" s="92"/>
      <c r="AC2" s="56"/>
    </row>
    <row r="3" spans="1:29" ht="9.75" customHeight="1" x14ac:dyDescent="0.25">
      <c r="A3" s="89">
        <v>14</v>
      </c>
      <c r="B3" s="300" t="s">
        <v>3</v>
      </c>
      <c r="C3" s="301"/>
      <c r="D3" s="301"/>
      <c r="E3" s="297"/>
      <c r="F3" s="154">
        <v>20</v>
      </c>
      <c r="G3" s="154">
        <v>81</v>
      </c>
      <c r="H3" s="154">
        <v>0</v>
      </c>
      <c r="I3" s="154">
        <v>0</v>
      </c>
      <c r="J3" s="154">
        <v>2</v>
      </c>
      <c r="K3" s="154"/>
      <c r="L3" s="58"/>
      <c r="M3" s="2"/>
      <c r="N3" s="2"/>
      <c r="O3" s="2"/>
      <c r="P3" s="38" t="s">
        <v>65</v>
      </c>
      <c r="Q3" s="2"/>
      <c r="R3" s="2"/>
      <c r="S3" s="2"/>
      <c r="T3" s="2"/>
      <c r="U3" s="2"/>
      <c r="V3" s="2"/>
      <c r="W3" s="95" t="s">
        <v>63</v>
      </c>
      <c r="X3" s="92"/>
      <c r="Y3" s="96" t="s">
        <v>64</v>
      </c>
      <c r="Z3" s="92"/>
      <c r="AA3" s="92"/>
      <c r="AB3" s="96"/>
      <c r="AC3" s="56"/>
    </row>
    <row r="4" spans="1:29" ht="10.5" customHeight="1" x14ac:dyDescent="0.25">
      <c r="A4" s="229">
        <v>1.8</v>
      </c>
      <c r="B4" s="302" t="s">
        <v>199</v>
      </c>
      <c r="C4" s="299"/>
      <c r="D4" s="299"/>
      <c r="E4" s="297"/>
      <c r="F4" s="226">
        <v>2.2000000000000002</v>
      </c>
      <c r="G4" s="226">
        <v>2.5</v>
      </c>
      <c r="H4" s="226">
        <v>1.7</v>
      </c>
      <c r="I4" s="226">
        <v>1.9</v>
      </c>
      <c r="J4" s="226">
        <v>3.17</v>
      </c>
      <c r="K4" s="159"/>
      <c r="L4" s="59"/>
      <c r="M4" s="8" t="s">
        <v>206</v>
      </c>
      <c r="N4" s="2"/>
      <c r="O4" s="138" t="s">
        <v>207</v>
      </c>
      <c r="P4" s="139"/>
      <c r="Q4" s="140"/>
      <c r="R4" s="2" t="s">
        <v>197</v>
      </c>
      <c r="S4" s="138">
        <v>1</v>
      </c>
      <c r="T4" s="2" t="s">
        <v>198</v>
      </c>
      <c r="U4" s="2"/>
      <c r="V4" s="2"/>
      <c r="W4" s="97" t="s">
        <v>206</v>
      </c>
      <c r="X4" s="114"/>
      <c r="Y4" s="114" t="str">
        <f>+O4</f>
        <v>sausio</v>
      </c>
      <c r="Z4" s="139"/>
      <c r="AA4" s="98" t="s">
        <v>81</v>
      </c>
      <c r="AB4" s="99">
        <f>+S4</f>
        <v>1</v>
      </c>
      <c r="AC4" s="98" t="s">
        <v>82</v>
      </c>
    </row>
    <row r="5" spans="1:29" ht="7.5" customHeight="1" x14ac:dyDescent="0.2">
      <c r="A5" s="60"/>
      <c r="B5" s="235" t="s">
        <v>4</v>
      </c>
      <c r="C5" s="236"/>
      <c r="D5" s="236"/>
      <c r="E5" s="240"/>
      <c r="F5" s="45">
        <f>+F4*F3</f>
        <v>44</v>
      </c>
      <c r="G5" s="45">
        <f t="shared" ref="G5:J5" si="0">+G4*G3</f>
        <v>202.5</v>
      </c>
      <c r="H5" s="45">
        <f t="shared" si="0"/>
        <v>0</v>
      </c>
      <c r="I5" s="45">
        <f t="shared" si="0"/>
        <v>0</v>
      </c>
      <c r="J5" s="45">
        <f t="shared" si="0"/>
        <v>6.34</v>
      </c>
      <c r="K5" s="45">
        <f t="shared" ref="K5" si="1">+K4*K3</f>
        <v>0</v>
      </c>
      <c r="L5" s="45">
        <f t="shared" ref="L5" si="2">+L4*L3</f>
        <v>0</v>
      </c>
      <c r="M5" s="55" t="s">
        <v>195</v>
      </c>
      <c r="Q5" s="137">
        <f>+SUM(F3:L3)</f>
        <v>103</v>
      </c>
      <c r="AB5" s="55"/>
      <c r="AC5" s="56"/>
    </row>
    <row r="6" spans="1:29" ht="7.5" customHeight="1" x14ac:dyDescent="0.2">
      <c r="A6" s="60"/>
      <c r="B6" s="235" t="s">
        <v>200</v>
      </c>
      <c r="C6" s="236"/>
      <c r="D6" s="236"/>
      <c r="E6" s="240"/>
      <c r="F6" s="45"/>
      <c r="G6" s="45"/>
      <c r="H6" s="45"/>
      <c r="I6" s="45"/>
      <c r="J6" s="45"/>
      <c r="K6" s="45"/>
      <c r="L6" s="45"/>
      <c r="Q6" s="137"/>
      <c r="AB6" s="55"/>
      <c r="AC6" s="56"/>
    </row>
    <row r="7" spans="1:29" ht="8.25" customHeight="1" x14ac:dyDescent="0.2">
      <c r="A7" s="278" t="s">
        <v>6</v>
      </c>
      <c r="B7" s="291" t="s">
        <v>7</v>
      </c>
      <c r="C7" s="283" t="s">
        <v>8</v>
      </c>
      <c r="D7" s="284"/>
      <c r="E7" s="284"/>
      <c r="F7" s="284"/>
      <c r="G7" s="284"/>
      <c r="H7" s="285"/>
      <c r="I7" s="283" t="s">
        <v>10</v>
      </c>
      <c r="J7" s="284"/>
      <c r="K7" s="284"/>
      <c r="L7" s="284"/>
      <c r="M7" s="284"/>
      <c r="N7" s="284"/>
      <c r="O7" s="284"/>
      <c r="P7" s="284"/>
      <c r="Q7" s="284"/>
      <c r="R7" s="284"/>
      <c r="S7" s="118"/>
      <c r="T7" s="265" t="s">
        <v>11</v>
      </c>
      <c r="U7" s="265"/>
      <c r="V7" s="265"/>
      <c r="W7" s="265"/>
      <c r="X7" s="265"/>
      <c r="Y7" s="265"/>
      <c r="Z7" s="265"/>
      <c r="AA7" s="286"/>
      <c r="AB7" s="273" t="s">
        <v>90</v>
      </c>
      <c r="AC7" s="278" t="s">
        <v>83</v>
      </c>
    </row>
    <row r="8" spans="1:29" ht="10.5" customHeight="1" x14ac:dyDescent="0.2">
      <c r="A8" s="279"/>
      <c r="B8" s="291"/>
      <c r="C8" s="293" t="s">
        <v>73</v>
      </c>
      <c r="D8" s="271" t="s">
        <v>74</v>
      </c>
      <c r="E8" s="281" t="s">
        <v>35</v>
      </c>
      <c r="F8" s="271" t="str">
        <f>C8</f>
        <v>Grikių kruopų košė su sviestu</v>
      </c>
      <c r="G8" s="271" t="str">
        <f>D8</f>
        <v>Arbata su citrina</v>
      </c>
      <c r="H8" s="276" t="str">
        <f>E8</f>
        <v>Sausainiai</v>
      </c>
      <c r="I8" s="269" t="s">
        <v>75</v>
      </c>
      <c r="J8" s="271" t="s">
        <v>45</v>
      </c>
      <c r="K8" s="271" t="s">
        <v>76</v>
      </c>
      <c r="L8" s="271" t="s">
        <v>77</v>
      </c>
      <c r="M8" s="281" t="s">
        <v>44</v>
      </c>
      <c r="N8" s="271" t="str">
        <f>I8</f>
        <v>Pieniška makaronų sriuba</v>
      </c>
      <c r="O8" s="271" t="str">
        <f>J8</f>
        <v>Duona</v>
      </c>
      <c r="P8" s="271" t="str">
        <f>K8</f>
        <v>Virtinikai su varške</v>
      </c>
      <c r="Q8" s="271" t="str">
        <f>L8</f>
        <v>Saldus grietinės padažas</v>
      </c>
      <c r="R8" s="281" t="str">
        <f>M8</f>
        <v>Sultys</v>
      </c>
      <c r="S8" s="287" t="s">
        <v>196</v>
      </c>
      <c r="T8" s="269" t="s">
        <v>18</v>
      </c>
      <c r="U8" s="271" t="s">
        <v>78</v>
      </c>
      <c r="V8" s="271" t="s">
        <v>79</v>
      </c>
      <c r="W8" s="281" t="s">
        <v>80</v>
      </c>
      <c r="X8" s="271" t="str">
        <f>T8</f>
        <v>Dešrelės</v>
      </c>
      <c r="Y8" s="271" t="str">
        <f>U8</f>
        <v>Žali žirneliai</v>
      </c>
      <c r="Z8" s="271" t="str">
        <f>V8</f>
        <v>Batonas su sviestu</v>
      </c>
      <c r="AA8" s="276" t="str">
        <f>W8</f>
        <v>Kmynų arbata</v>
      </c>
      <c r="AB8" s="274"/>
      <c r="AC8" s="279"/>
    </row>
    <row r="9" spans="1:29" ht="12" customHeight="1" x14ac:dyDescent="0.2">
      <c r="A9" s="289"/>
      <c r="B9" s="292"/>
      <c r="C9" s="293"/>
      <c r="D9" s="271"/>
      <c r="E9" s="281"/>
      <c r="F9" s="271"/>
      <c r="G9" s="271"/>
      <c r="H9" s="276"/>
      <c r="I9" s="269"/>
      <c r="J9" s="271"/>
      <c r="K9" s="271"/>
      <c r="L9" s="271"/>
      <c r="M9" s="281"/>
      <c r="N9" s="271"/>
      <c r="O9" s="271"/>
      <c r="P9" s="271"/>
      <c r="Q9" s="271"/>
      <c r="R9" s="281"/>
      <c r="S9" s="287"/>
      <c r="T9" s="269"/>
      <c r="U9" s="271"/>
      <c r="V9" s="271"/>
      <c r="W9" s="281"/>
      <c r="X9" s="271"/>
      <c r="Y9" s="271"/>
      <c r="Z9" s="271"/>
      <c r="AA9" s="276"/>
      <c r="AB9" s="274"/>
      <c r="AC9" s="279"/>
    </row>
    <row r="10" spans="1:29" ht="8.25" customHeight="1" x14ac:dyDescent="0.2">
      <c r="A10" s="289"/>
      <c r="B10" s="292"/>
      <c r="C10" s="293"/>
      <c r="D10" s="271"/>
      <c r="E10" s="281"/>
      <c r="F10" s="271"/>
      <c r="G10" s="271"/>
      <c r="H10" s="276"/>
      <c r="I10" s="269"/>
      <c r="J10" s="271"/>
      <c r="K10" s="271"/>
      <c r="L10" s="271"/>
      <c r="M10" s="281"/>
      <c r="N10" s="271"/>
      <c r="O10" s="271"/>
      <c r="P10" s="271"/>
      <c r="Q10" s="271"/>
      <c r="R10" s="281"/>
      <c r="S10" s="287"/>
      <c r="T10" s="269"/>
      <c r="U10" s="271"/>
      <c r="V10" s="271"/>
      <c r="W10" s="281"/>
      <c r="X10" s="271"/>
      <c r="Y10" s="271"/>
      <c r="Z10" s="271"/>
      <c r="AA10" s="276"/>
      <c r="AB10" s="274"/>
      <c r="AC10" s="279"/>
    </row>
    <row r="11" spans="1:29" ht="36" customHeight="1" x14ac:dyDescent="0.2">
      <c r="A11" s="290"/>
      <c r="B11" s="292"/>
      <c r="C11" s="294"/>
      <c r="D11" s="272"/>
      <c r="E11" s="282"/>
      <c r="F11" s="272"/>
      <c r="G11" s="272"/>
      <c r="H11" s="277"/>
      <c r="I11" s="270"/>
      <c r="J11" s="272"/>
      <c r="K11" s="272"/>
      <c r="L11" s="272"/>
      <c r="M11" s="282"/>
      <c r="N11" s="272"/>
      <c r="O11" s="272"/>
      <c r="P11" s="272"/>
      <c r="Q11" s="272"/>
      <c r="R11" s="282"/>
      <c r="S11" s="288"/>
      <c r="T11" s="270"/>
      <c r="U11" s="272"/>
      <c r="V11" s="272"/>
      <c r="W11" s="282"/>
      <c r="X11" s="272"/>
      <c r="Y11" s="272"/>
      <c r="Z11" s="272"/>
      <c r="AA11" s="277"/>
      <c r="AB11" s="275"/>
      <c r="AC11" s="280"/>
    </row>
    <row r="12" spans="1:29" s="67" customFormat="1" ht="6" customHeight="1" x14ac:dyDescent="0.25">
      <c r="A12" s="61">
        <v>1</v>
      </c>
      <c r="B12" s="120">
        <v>2</v>
      </c>
      <c r="C12" s="130">
        <v>3</v>
      </c>
      <c r="D12" s="63">
        <v>4</v>
      </c>
      <c r="E12" s="64">
        <v>5</v>
      </c>
      <c r="F12" s="62">
        <v>6</v>
      </c>
      <c r="G12" s="63">
        <v>7</v>
      </c>
      <c r="H12" s="65">
        <v>8</v>
      </c>
      <c r="I12" s="66">
        <v>9</v>
      </c>
      <c r="J12" s="63">
        <v>10</v>
      </c>
      <c r="K12" s="63">
        <v>11</v>
      </c>
      <c r="L12" s="63">
        <v>12</v>
      </c>
      <c r="M12" s="64">
        <v>13</v>
      </c>
      <c r="N12" s="62">
        <v>14</v>
      </c>
      <c r="O12" s="63">
        <v>15</v>
      </c>
      <c r="P12" s="63">
        <v>16</v>
      </c>
      <c r="Q12" s="63">
        <v>17</v>
      </c>
      <c r="R12" s="64">
        <v>18</v>
      </c>
      <c r="S12" s="119">
        <v>19</v>
      </c>
      <c r="T12" s="66">
        <v>20</v>
      </c>
      <c r="U12" s="63">
        <v>21</v>
      </c>
      <c r="V12" s="64">
        <v>22</v>
      </c>
      <c r="W12" s="62">
        <v>22</v>
      </c>
      <c r="X12" s="63">
        <v>23</v>
      </c>
      <c r="Y12" s="63">
        <v>24</v>
      </c>
      <c r="Z12" s="66">
        <v>25</v>
      </c>
      <c r="AA12" s="131">
        <v>26</v>
      </c>
      <c r="AB12" s="66">
        <v>27</v>
      </c>
      <c r="AC12" s="63">
        <v>28</v>
      </c>
    </row>
    <row r="13" spans="1:29" ht="11.25" customHeight="1" x14ac:dyDescent="0.25">
      <c r="A13" s="68" t="s">
        <v>12</v>
      </c>
      <c r="B13" s="121"/>
      <c r="C13" s="264">
        <f>+F3</f>
        <v>20</v>
      </c>
      <c r="D13" s="265"/>
      <c r="E13" s="265"/>
      <c r="F13" s="266">
        <f>+G3</f>
        <v>81</v>
      </c>
      <c r="G13" s="265"/>
      <c r="H13" s="267"/>
      <c r="I13" s="264">
        <f>F3</f>
        <v>20</v>
      </c>
      <c r="J13" s="265"/>
      <c r="K13" s="265"/>
      <c r="L13" s="265"/>
      <c r="M13" s="265"/>
      <c r="N13" s="266">
        <f>G3+H3+I3+J3+A3</f>
        <v>97</v>
      </c>
      <c r="O13" s="268"/>
      <c r="P13" s="268"/>
      <c r="Q13" s="268"/>
      <c r="R13" s="268"/>
      <c r="S13" s="115">
        <f>+Q5</f>
        <v>103</v>
      </c>
      <c r="T13" s="265">
        <f>F3</f>
        <v>20</v>
      </c>
      <c r="U13" s="265"/>
      <c r="V13" s="265"/>
      <c r="W13" s="265"/>
      <c r="X13" s="266">
        <f>G3+H3+I3+J3</f>
        <v>83</v>
      </c>
      <c r="Y13" s="265"/>
      <c r="Z13" s="265"/>
      <c r="AA13" s="267"/>
      <c r="AB13" s="126"/>
      <c r="AC13" s="69"/>
    </row>
    <row r="14" spans="1:29" ht="10.5" customHeight="1" x14ac:dyDescent="0.2">
      <c r="A14" s="70" t="s">
        <v>13</v>
      </c>
      <c r="B14" s="122"/>
      <c r="C14" s="132">
        <v>150</v>
      </c>
      <c r="D14" s="72">
        <v>150</v>
      </c>
      <c r="E14" s="73">
        <v>40</v>
      </c>
      <c r="F14" s="74">
        <v>200</v>
      </c>
      <c r="G14" s="71">
        <v>200</v>
      </c>
      <c r="H14" s="75">
        <v>50</v>
      </c>
      <c r="I14" s="71">
        <v>150</v>
      </c>
      <c r="J14" s="76">
        <v>20</v>
      </c>
      <c r="K14" s="71">
        <v>150</v>
      </c>
      <c r="L14" s="72">
        <v>15</v>
      </c>
      <c r="M14" s="73">
        <v>100</v>
      </c>
      <c r="N14" s="74">
        <v>200</v>
      </c>
      <c r="O14" s="71">
        <v>25</v>
      </c>
      <c r="P14" s="71">
        <v>200</v>
      </c>
      <c r="Q14" s="71">
        <v>19</v>
      </c>
      <c r="R14" s="77">
        <v>150</v>
      </c>
      <c r="S14" s="115">
        <v>200</v>
      </c>
      <c r="T14" s="71">
        <v>60</v>
      </c>
      <c r="U14" s="72">
        <v>40</v>
      </c>
      <c r="V14" s="73">
        <v>25</v>
      </c>
      <c r="W14" s="77">
        <v>150</v>
      </c>
      <c r="X14" s="74">
        <v>100</v>
      </c>
      <c r="Y14" s="71">
        <v>50</v>
      </c>
      <c r="Z14" s="72">
        <v>30</v>
      </c>
      <c r="AA14" s="133">
        <v>200</v>
      </c>
      <c r="AB14" s="127"/>
      <c r="AC14" s="78"/>
    </row>
    <row r="15" spans="1:29" ht="9.6" customHeight="1" x14ac:dyDescent="0.2">
      <c r="A15" s="79"/>
      <c r="B15" s="123"/>
      <c r="C15" s="134"/>
      <c r="D15" s="81"/>
      <c r="E15" s="82"/>
      <c r="F15" s="80"/>
      <c r="G15" s="81"/>
      <c r="H15" s="83"/>
      <c r="I15" s="84"/>
      <c r="J15" s="81"/>
      <c r="K15" s="81"/>
      <c r="L15" s="81"/>
      <c r="M15" s="82"/>
      <c r="N15" s="80"/>
      <c r="O15" s="81"/>
      <c r="P15" s="81"/>
      <c r="Q15" s="81"/>
      <c r="R15" s="82"/>
      <c r="S15" s="116"/>
      <c r="T15" s="84">
        <v>0.11799999999999999</v>
      </c>
      <c r="U15" s="81"/>
      <c r="V15" s="81"/>
      <c r="W15" s="82"/>
      <c r="X15" s="103">
        <v>0.18099999999999999</v>
      </c>
      <c r="Y15" s="81"/>
      <c r="Z15" s="81"/>
      <c r="AA15" s="83"/>
      <c r="AB15" s="128"/>
      <c r="AC15" s="85"/>
    </row>
    <row r="16" spans="1:29" ht="9.6" customHeight="1" x14ac:dyDescent="0.2">
      <c r="A16" s="105" t="s">
        <v>18</v>
      </c>
      <c r="B16" s="124" t="s">
        <v>15</v>
      </c>
      <c r="C16" s="135"/>
      <c r="D16" s="107"/>
      <c r="E16" s="108"/>
      <c r="F16" s="106"/>
      <c r="G16" s="107"/>
      <c r="H16" s="109"/>
      <c r="I16" s="110"/>
      <c r="J16" s="107"/>
      <c r="K16" s="107"/>
      <c r="L16" s="107"/>
      <c r="M16" s="108"/>
      <c r="N16" s="106"/>
      <c r="O16" s="107"/>
      <c r="P16" s="107"/>
      <c r="Q16" s="107"/>
      <c r="R16" s="108"/>
      <c r="S16" s="117"/>
      <c r="T16" s="110">
        <f>+T13*T15</f>
        <v>2.36</v>
      </c>
      <c r="U16" s="107"/>
      <c r="V16" s="107"/>
      <c r="W16" s="108"/>
      <c r="X16" s="106">
        <f>+X13*X15</f>
        <v>15.023</v>
      </c>
      <c r="Y16" s="110"/>
      <c r="Z16" s="107"/>
      <c r="AA16" s="109"/>
      <c r="AB16" s="129">
        <v>610052</v>
      </c>
      <c r="AC16" s="111">
        <f>SUM(C16:AA16)</f>
        <v>17.382999999999999</v>
      </c>
    </row>
    <row r="17" spans="1:29" ht="9.6" customHeight="1" x14ac:dyDescent="0.2">
      <c r="A17" s="79"/>
      <c r="B17" s="123"/>
      <c r="C17" s="134"/>
      <c r="D17" s="81"/>
      <c r="E17" s="82"/>
      <c r="F17" s="80"/>
      <c r="G17" s="81"/>
      <c r="H17" s="83"/>
      <c r="I17" s="84"/>
      <c r="J17" s="81"/>
      <c r="K17" s="81"/>
      <c r="L17" s="81"/>
      <c r="M17" s="82">
        <v>0.2</v>
      </c>
      <c r="N17" s="80"/>
      <c r="O17" s="81"/>
      <c r="P17" s="81"/>
      <c r="Q17" s="81"/>
      <c r="R17" s="82">
        <v>0.2</v>
      </c>
      <c r="S17" s="116"/>
      <c r="T17" s="84"/>
      <c r="U17" s="84"/>
      <c r="V17" s="84"/>
      <c r="W17" s="102"/>
      <c r="X17" s="104"/>
      <c r="Y17" s="81"/>
      <c r="Z17" s="81"/>
      <c r="AA17" s="83"/>
      <c r="AB17" s="128"/>
      <c r="AC17" s="85"/>
    </row>
    <row r="18" spans="1:29" ht="9.6" customHeight="1" x14ac:dyDescent="0.2">
      <c r="A18" s="105" t="s">
        <v>133</v>
      </c>
      <c r="B18" s="124" t="s">
        <v>68</v>
      </c>
      <c r="C18" s="135"/>
      <c r="D18" s="107"/>
      <c r="E18" s="108"/>
      <c r="F18" s="106"/>
      <c r="G18" s="107"/>
      <c r="H18" s="109"/>
      <c r="I18" s="110"/>
      <c r="J18" s="107"/>
      <c r="K18" s="107"/>
      <c r="L18" s="107"/>
      <c r="M18" s="108">
        <f>+I13*M17</f>
        <v>4</v>
      </c>
      <c r="N18" s="106"/>
      <c r="O18" s="107"/>
      <c r="P18" s="107"/>
      <c r="Q18" s="107"/>
      <c r="R18" s="108">
        <f>+N13*R17</f>
        <v>19.400000000000002</v>
      </c>
      <c r="S18" s="117"/>
      <c r="T18" s="110"/>
      <c r="U18" s="110"/>
      <c r="V18" s="110"/>
      <c r="W18" s="110"/>
      <c r="X18" s="106"/>
      <c r="Y18" s="107"/>
      <c r="Z18" s="107"/>
      <c r="AA18" s="109"/>
      <c r="AB18" s="129">
        <v>615018</v>
      </c>
      <c r="AC18" s="111">
        <f>SUM(C18:AA18)</f>
        <v>23.400000000000002</v>
      </c>
    </row>
    <row r="19" spans="1:29" ht="9.6" customHeight="1" x14ac:dyDescent="0.2">
      <c r="A19" s="79"/>
      <c r="B19" s="125"/>
      <c r="C19" s="134">
        <v>7.0000000000000001E-3</v>
      </c>
      <c r="D19" s="81"/>
      <c r="E19" s="82"/>
      <c r="F19" s="80">
        <v>4.0000000000000001E-3</v>
      </c>
      <c r="G19" s="81"/>
      <c r="H19" s="83"/>
      <c r="I19" s="84"/>
      <c r="J19" s="81"/>
      <c r="K19" s="81">
        <v>3.5999999999999999E-3</v>
      </c>
      <c r="L19" s="81"/>
      <c r="M19" s="82"/>
      <c r="N19" s="80"/>
      <c r="O19" s="81"/>
      <c r="P19" s="81">
        <v>3.1999999999999997E-3</v>
      </c>
      <c r="Q19" s="81"/>
      <c r="R19" s="82"/>
      <c r="S19" s="116"/>
      <c r="T19" s="84"/>
      <c r="U19" s="81"/>
      <c r="V19" s="81">
        <v>5.4000000000000003E-3</v>
      </c>
      <c r="W19" s="82"/>
      <c r="X19" s="80"/>
      <c r="Y19" s="81"/>
      <c r="Z19" s="81">
        <v>6.024691358024691E-3</v>
      </c>
      <c r="AA19" s="83"/>
      <c r="AB19" s="128"/>
      <c r="AC19" s="85"/>
    </row>
    <row r="20" spans="1:29" ht="9.6" customHeight="1" x14ac:dyDescent="0.2">
      <c r="A20" s="105" t="s">
        <v>20</v>
      </c>
      <c r="B20" s="124" t="s">
        <v>15</v>
      </c>
      <c r="C20" s="135">
        <f>+C13*C19</f>
        <v>0.14000000000000001</v>
      </c>
      <c r="D20" s="107"/>
      <c r="E20" s="113"/>
      <c r="F20" s="106">
        <f>+F13*F19</f>
        <v>0.32400000000000001</v>
      </c>
      <c r="G20" s="107"/>
      <c r="H20" s="109"/>
      <c r="I20" s="110"/>
      <c r="J20" s="107"/>
      <c r="K20" s="107">
        <f>+K19*I13</f>
        <v>7.1999999999999995E-2</v>
      </c>
      <c r="L20" s="107"/>
      <c r="M20" s="108"/>
      <c r="N20" s="106"/>
      <c r="O20" s="107"/>
      <c r="P20" s="107">
        <f>+P19*N13</f>
        <v>0.31039999999999995</v>
      </c>
      <c r="Q20" s="107"/>
      <c r="R20" s="108"/>
      <c r="S20" s="117"/>
      <c r="T20" s="110"/>
      <c r="U20" s="107"/>
      <c r="V20" s="107">
        <f>+V19*T13</f>
        <v>0.10800000000000001</v>
      </c>
      <c r="W20" s="108"/>
      <c r="X20" s="106"/>
      <c r="Y20" s="107"/>
      <c r="Z20" s="107">
        <f>+Z19*X13</f>
        <v>0.50004938271604937</v>
      </c>
      <c r="AA20" s="109"/>
      <c r="AB20" s="129">
        <v>612001</v>
      </c>
      <c r="AC20" s="111">
        <f>SUM(C20:AA20)</f>
        <v>1.4544493827160494</v>
      </c>
    </row>
    <row r="21" spans="1:29" ht="9.6" customHeight="1" x14ac:dyDescent="0.2">
      <c r="A21" s="79"/>
      <c r="B21" s="123"/>
      <c r="C21" s="134">
        <v>0.18000000000000002</v>
      </c>
      <c r="D21" s="81"/>
      <c r="E21" s="101"/>
      <c r="F21" s="80">
        <v>0.13333333333333333</v>
      </c>
      <c r="G21" s="81"/>
      <c r="H21" s="83"/>
      <c r="I21" s="84">
        <v>0.18</v>
      </c>
      <c r="J21" s="81"/>
      <c r="K21" s="81"/>
      <c r="L21" s="81"/>
      <c r="M21" s="82"/>
      <c r="N21" s="80">
        <v>0.20736842105263156</v>
      </c>
      <c r="O21" s="81"/>
      <c r="P21" s="100"/>
      <c r="Q21" s="81"/>
      <c r="R21" s="82"/>
      <c r="S21" s="116"/>
      <c r="T21" s="84"/>
      <c r="U21" s="81"/>
      <c r="V21" s="81"/>
      <c r="W21" s="82"/>
      <c r="X21" s="80"/>
      <c r="Y21" s="81"/>
      <c r="Z21" s="81"/>
      <c r="AA21" s="83"/>
      <c r="AB21" s="128"/>
      <c r="AC21" s="85"/>
    </row>
    <row r="22" spans="1:29" ht="9.6" customHeight="1" x14ac:dyDescent="0.2">
      <c r="A22" s="105" t="s">
        <v>22</v>
      </c>
      <c r="B22" s="124" t="s">
        <v>15</v>
      </c>
      <c r="C22" s="135">
        <f>+C21*C13</f>
        <v>3.6000000000000005</v>
      </c>
      <c r="D22" s="107"/>
      <c r="E22" s="108"/>
      <c r="F22" s="106">
        <f>+F21*F13</f>
        <v>10.8</v>
      </c>
      <c r="G22" s="107"/>
      <c r="H22" s="109"/>
      <c r="I22" s="107">
        <f>+I21*I13</f>
        <v>3.5999999999999996</v>
      </c>
      <c r="J22" s="107"/>
      <c r="K22" s="107"/>
      <c r="L22" s="107"/>
      <c r="M22" s="108"/>
      <c r="N22" s="106">
        <f>+N21*N13</f>
        <v>20.114736842105263</v>
      </c>
      <c r="O22" s="107"/>
      <c r="P22" s="107"/>
      <c r="Q22" s="107"/>
      <c r="R22" s="108"/>
      <c r="S22" s="117"/>
      <c r="T22" s="110"/>
      <c r="U22" s="107"/>
      <c r="V22" s="107"/>
      <c r="W22" s="108"/>
      <c r="X22" s="106"/>
      <c r="Y22" s="107"/>
      <c r="Z22" s="107"/>
      <c r="AA22" s="109"/>
      <c r="AB22" s="129">
        <v>612036</v>
      </c>
      <c r="AC22" s="111">
        <f>SUM(C22:AA22)</f>
        <v>38.114736842105259</v>
      </c>
    </row>
    <row r="23" spans="1:29" ht="9.6" customHeight="1" x14ac:dyDescent="0.2">
      <c r="A23" s="79"/>
      <c r="B23" s="123"/>
      <c r="C23" s="136"/>
      <c r="D23" s="81"/>
      <c r="E23" s="82"/>
      <c r="F23" s="80"/>
      <c r="G23" s="81"/>
      <c r="H23" s="83"/>
      <c r="I23" s="81"/>
      <c r="J23" s="81"/>
      <c r="K23" s="81"/>
      <c r="L23" s="81">
        <v>2.7000000000000003E-2</v>
      </c>
      <c r="M23" s="82"/>
      <c r="N23" s="80"/>
      <c r="O23" s="81"/>
      <c r="P23" s="81"/>
      <c r="Q23" s="81">
        <v>3.0105263157894736E-2</v>
      </c>
      <c r="R23" s="82"/>
      <c r="S23" s="116"/>
      <c r="T23" s="84"/>
      <c r="U23" s="81"/>
      <c r="V23" s="81"/>
      <c r="W23" s="82"/>
      <c r="X23" s="80"/>
      <c r="Y23" s="81"/>
      <c r="Z23" s="81"/>
      <c r="AA23" s="83"/>
      <c r="AB23" s="128"/>
      <c r="AC23" s="85"/>
    </row>
    <row r="24" spans="1:29" ht="9.6" customHeight="1" x14ac:dyDescent="0.2">
      <c r="A24" s="105" t="s">
        <v>25</v>
      </c>
      <c r="B24" s="124" t="s">
        <v>15</v>
      </c>
      <c r="C24" s="135"/>
      <c r="D24" s="107"/>
      <c r="E24" s="108"/>
      <c r="F24" s="106"/>
      <c r="G24" s="107"/>
      <c r="H24" s="109"/>
      <c r="I24" s="110"/>
      <c r="J24" s="107"/>
      <c r="K24" s="107"/>
      <c r="L24" s="107">
        <f>+L23*I13</f>
        <v>0.54</v>
      </c>
      <c r="M24" s="108"/>
      <c r="N24" s="106"/>
      <c r="O24" s="107"/>
      <c r="P24" s="107"/>
      <c r="Q24" s="107">
        <f>+Q23*N13</f>
        <v>2.9202105263157891</v>
      </c>
      <c r="R24" s="108"/>
      <c r="S24" s="117"/>
      <c r="T24" s="110"/>
      <c r="U24" s="107"/>
      <c r="V24" s="107"/>
      <c r="W24" s="108"/>
      <c r="X24" s="106"/>
      <c r="Y24" s="107"/>
      <c r="Z24" s="107"/>
      <c r="AA24" s="109"/>
      <c r="AB24" s="129">
        <v>612060</v>
      </c>
      <c r="AC24" s="111">
        <f>SUM(C24:AA24)</f>
        <v>3.4602105263157892</v>
      </c>
    </row>
    <row r="25" spans="1:29" ht="9.6" customHeight="1" x14ac:dyDescent="0.2">
      <c r="A25" s="79"/>
      <c r="B25" s="123"/>
      <c r="C25" s="134"/>
      <c r="D25" s="81"/>
      <c r="E25" s="82"/>
      <c r="F25" s="80"/>
      <c r="G25" s="81"/>
      <c r="H25" s="83"/>
      <c r="I25" s="84"/>
      <c r="J25" s="81"/>
      <c r="K25" s="81">
        <v>0.19800000000000001</v>
      </c>
      <c r="L25" s="81"/>
      <c r="M25" s="82"/>
      <c r="N25" s="80"/>
      <c r="O25" s="81"/>
      <c r="P25" s="81">
        <v>0.22147368421052629</v>
      </c>
      <c r="Q25" s="81"/>
      <c r="R25" s="82"/>
      <c r="S25" s="116"/>
      <c r="T25" s="84"/>
      <c r="U25" s="81"/>
      <c r="V25" s="81"/>
      <c r="W25" s="82"/>
      <c r="X25" s="80"/>
      <c r="Y25" s="81"/>
      <c r="Z25" s="81"/>
      <c r="AA25" s="83"/>
      <c r="AB25" s="128"/>
      <c r="AC25" s="85"/>
    </row>
    <row r="26" spans="1:29" ht="9.6" customHeight="1" x14ac:dyDescent="0.2">
      <c r="A26" s="105" t="s">
        <v>26</v>
      </c>
      <c r="B26" s="124" t="s">
        <v>15</v>
      </c>
      <c r="C26" s="135"/>
      <c r="D26" s="107"/>
      <c r="E26" s="108"/>
      <c r="F26" s="106"/>
      <c r="G26" s="107"/>
      <c r="H26" s="109"/>
      <c r="I26" s="110"/>
      <c r="J26" s="107"/>
      <c r="K26" s="107">
        <f>+K25*I13</f>
        <v>3.96</v>
      </c>
      <c r="L26" s="107"/>
      <c r="M26" s="108"/>
      <c r="N26" s="106"/>
      <c r="O26" s="107"/>
      <c r="P26" s="107">
        <f>+P25*N13</f>
        <v>21.482947368421051</v>
      </c>
      <c r="Q26" s="107"/>
      <c r="R26" s="108"/>
      <c r="S26" s="117"/>
      <c r="T26" s="110"/>
      <c r="U26" s="107"/>
      <c r="V26" s="107"/>
      <c r="W26" s="108"/>
      <c r="X26" s="106"/>
      <c r="Y26" s="107"/>
      <c r="Z26" s="107"/>
      <c r="AA26" s="109"/>
      <c r="AB26" s="129">
        <v>612067</v>
      </c>
      <c r="AC26" s="111">
        <f>SUM(C26:AA26)</f>
        <v>25.442947368421052</v>
      </c>
    </row>
    <row r="27" spans="1:29" ht="9.6" customHeight="1" x14ac:dyDescent="0.2">
      <c r="A27" s="79"/>
      <c r="B27" s="123"/>
      <c r="C27" s="134"/>
      <c r="D27" s="81"/>
      <c r="E27" s="82"/>
      <c r="F27" s="80"/>
      <c r="G27" s="81"/>
      <c r="H27" s="83"/>
      <c r="I27" s="84"/>
      <c r="J27" s="81"/>
      <c r="K27" s="81"/>
      <c r="L27" s="81"/>
      <c r="M27" s="82"/>
      <c r="N27" s="80"/>
      <c r="O27" s="81"/>
      <c r="P27" s="81"/>
      <c r="Q27" s="81"/>
      <c r="R27" s="82"/>
      <c r="S27" s="116"/>
      <c r="T27" s="84"/>
      <c r="U27" s="81"/>
      <c r="V27" s="81"/>
      <c r="W27" s="82"/>
      <c r="X27" s="80"/>
      <c r="Y27" s="81"/>
      <c r="Z27" s="81"/>
      <c r="AA27" s="83"/>
      <c r="AB27" s="128"/>
      <c r="AC27" s="85"/>
    </row>
    <row r="28" spans="1:29" ht="9.6" customHeight="1" x14ac:dyDescent="0.2">
      <c r="A28" s="105" t="s">
        <v>28</v>
      </c>
      <c r="B28" s="124" t="s">
        <v>66</v>
      </c>
      <c r="C28" s="135"/>
      <c r="D28" s="107"/>
      <c r="E28" s="108"/>
      <c r="F28" s="106"/>
      <c r="G28" s="107"/>
      <c r="H28" s="109"/>
      <c r="I28" s="110"/>
      <c r="J28" s="107"/>
      <c r="K28" s="107">
        <v>4</v>
      </c>
      <c r="L28" s="107"/>
      <c r="M28" s="108"/>
      <c r="N28" s="106"/>
      <c r="O28" s="107"/>
      <c r="P28" s="107">
        <v>16</v>
      </c>
      <c r="Q28" s="107"/>
      <c r="R28" s="108"/>
      <c r="S28" s="117"/>
      <c r="T28" s="110"/>
      <c r="U28" s="107"/>
      <c r="V28" s="107"/>
      <c r="W28" s="108"/>
      <c r="X28" s="106"/>
      <c r="Y28" s="107"/>
      <c r="Z28" s="107"/>
      <c r="AA28" s="109"/>
      <c r="AB28" s="129">
        <v>612084</v>
      </c>
      <c r="AC28" s="111">
        <f>SUM(C28:AA28)</f>
        <v>20</v>
      </c>
    </row>
    <row r="29" spans="1:29" ht="9.6" customHeight="1" x14ac:dyDescent="0.2">
      <c r="A29" s="79"/>
      <c r="B29" s="123"/>
      <c r="C29" s="134"/>
      <c r="D29" s="81"/>
      <c r="E29" s="82"/>
      <c r="F29" s="80"/>
      <c r="G29" s="81"/>
      <c r="H29" s="83"/>
      <c r="I29" s="84"/>
      <c r="J29" s="81"/>
      <c r="K29" s="81">
        <v>7.1999999999999995E-2</v>
      </c>
      <c r="L29" s="81"/>
      <c r="M29" s="82"/>
      <c r="N29" s="80"/>
      <c r="O29" s="81"/>
      <c r="P29" s="81">
        <v>9.5999999999999988E-2</v>
      </c>
      <c r="Q29" s="81"/>
      <c r="R29" s="82"/>
      <c r="S29" s="116"/>
      <c r="T29" s="84"/>
      <c r="U29" s="81"/>
      <c r="V29" s="81"/>
      <c r="W29" s="82"/>
      <c r="X29" s="80"/>
      <c r="Y29" s="81"/>
      <c r="Z29" s="81"/>
      <c r="AA29" s="83"/>
      <c r="AB29" s="128"/>
      <c r="AC29" s="85"/>
    </row>
    <row r="30" spans="1:29" ht="9.6" customHeight="1" x14ac:dyDescent="0.2">
      <c r="A30" s="105" t="s">
        <v>29</v>
      </c>
      <c r="B30" s="124" t="s">
        <v>15</v>
      </c>
      <c r="C30" s="135"/>
      <c r="D30" s="107"/>
      <c r="E30" s="108"/>
      <c r="F30" s="106"/>
      <c r="G30" s="107"/>
      <c r="H30" s="109"/>
      <c r="I30" s="110"/>
      <c r="J30" s="107"/>
      <c r="K30" s="107">
        <f>+K29*I13</f>
        <v>1.44</v>
      </c>
      <c r="L30" s="107"/>
      <c r="M30" s="108"/>
      <c r="N30" s="106"/>
      <c r="O30" s="107"/>
      <c r="P30" s="107">
        <f>+P29*N13</f>
        <v>9.3119999999999994</v>
      </c>
      <c r="Q30" s="107"/>
      <c r="R30" s="108"/>
      <c r="S30" s="117"/>
      <c r="T30" s="110"/>
      <c r="U30" s="107"/>
      <c r="V30" s="107"/>
      <c r="W30" s="108"/>
      <c r="X30" s="106"/>
      <c r="Y30" s="107"/>
      <c r="Z30" s="107"/>
      <c r="AA30" s="109"/>
      <c r="AB30" s="129">
        <v>613001</v>
      </c>
      <c r="AC30" s="111">
        <f>SUM(C30:AA30)</f>
        <v>10.751999999999999</v>
      </c>
    </row>
    <row r="31" spans="1:29" ht="9.6" customHeight="1" x14ac:dyDescent="0.2">
      <c r="A31" s="79"/>
      <c r="B31" s="123"/>
      <c r="C31" s="134">
        <v>9.6000000000000002E-2</v>
      </c>
      <c r="D31" s="81"/>
      <c r="E31" s="82"/>
      <c r="F31" s="80">
        <v>6.247619047619047E-2</v>
      </c>
      <c r="G31" s="81"/>
      <c r="H31" s="83"/>
      <c r="I31" s="84"/>
      <c r="J31" s="81"/>
      <c r="K31" s="81"/>
      <c r="L31" s="81"/>
      <c r="M31" s="82"/>
      <c r="N31" s="80"/>
      <c r="O31" s="81"/>
      <c r="P31" s="81"/>
      <c r="Q31" s="81"/>
      <c r="R31" s="82"/>
      <c r="S31" s="116"/>
      <c r="T31" s="84"/>
      <c r="U31" s="81"/>
      <c r="V31" s="81"/>
      <c r="W31" s="82"/>
      <c r="X31" s="80"/>
      <c r="Y31" s="81"/>
      <c r="Z31" s="81"/>
      <c r="AA31" s="83"/>
      <c r="AB31" s="128"/>
      <c r="AC31" s="85"/>
    </row>
    <row r="32" spans="1:29" ht="9.6" customHeight="1" x14ac:dyDescent="0.2">
      <c r="A32" s="105" t="s">
        <v>107</v>
      </c>
      <c r="B32" s="124" t="s">
        <v>15</v>
      </c>
      <c r="C32" s="135">
        <f>C31*C13</f>
        <v>1.92</v>
      </c>
      <c r="D32" s="107"/>
      <c r="E32" s="108"/>
      <c r="F32" s="106">
        <f>F31*F13</f>
        <v>5.0605714285714285</v>
      </c>
      <c r="G32" s="107"/>
      <c r="H32" s="109"/>
      <c r="I32" s="110"/>
      <c r="J32" s="107"/>
      <c r="K32" s="107"/>
      <c r="L32" s="107"/>
      <c r="M32" s="108"/>
      <c r="N32" s="106"/>
      <c r="O32" s="107"/>
      <c r="P32" s="107"/>
      <c r="Q32" s="107"/>
      <c r="R32" s="108"/>
      <c r="S32" s="117"/>
      <c r="T32" s="110"/>
      <c r="U32" s="107"/>
      <c r="V32" s="107"/>
      <c r="W32" s="108"/>
      <c r="X32" s="106"/>
      <c r="Y32" s="107"/>
      <c r="Z32" s="107"/>
      <c r="AA32" s="109"/>
      <c r="AB32" s="129">
        <v>613029</v>
      </c>
      <c r="AC32" s="111">
        <f>SUM(C32:AA32)</f>
        <v>6.9805714285714284</v>
      </c>
    </row>
    <row r="33" spans="1:29" ht="9.6" customHeight="1" x14ac:dyDescent="0.2">
      <c r="A33" s="79"/>
      <c r="B33" s="123"/>
      <c r="C33" s="134"/>
      <c r="D33" s="81"/>
      <c r="E33" s="82"/>
      <c r="F33" s="80"/>
      <c r="G33" s="81"/>
      <c r="H33" s="83"/>
      <c r="I33" s="84">
        <v>2.1600000000000001E-2</v>
      </c>
      <c r="J33" s="81"/>
      <c r="K33" s="81"/>
      <c r="L33" s="81"/>
      <c r="M33" s="82"/>
      <c r="N33" s="80">
        <v>2.703157894736842E-2</v>
      </c>
      <c r="O33" s="81"/>
      <c r="P33" s="81"/>
      <c r="Q33" s="81"/>
      <c r="R33" s="82"/>
      <c r="S33" s="116"/>
      <c r="T33" s="84"/>
      <c r="U33" s="81"/>
      <c r="V33" s="81"/>
      <c r="W33" s="82"/>
      <c r="X33" s="80"/>
      <c r="Y33" s="81"/>
      <c r="Z33" s="81"/>
      <c r="AA33" s="83"/>
      <c r="AB33" s="128"/>
      <c r="AC33" s="85"/>
    </row>
    <row r="34" spans="1:29" ht="9.6" customHeight="1" x14ac:dyDescent="0.2">
      <c r="A34" s="105" t="s">
        <v>31</v>
      </c>
      <c r="B34" s="124" t="s">
        <v>15</v>
      </c>
      <c r="C34" s="135"/>
      <c r="D34" s="107"/>
      <c r="E34" s="108"/>
      <c r="F34" s="106"/>
      <c r="G34" s="107"/>
      <c r="H34" s="109"/>
      <c r="I34" s="107">
        <f>+I33*I13</f>
        <v>0.43200000000000005</v>
      </c>
      <c r="J34" s="107"/>
      <c r="K34" s="107"/>
      <c r="L34" s="107"/>
      <c r="M34" s="108"/>
      <c r="N34" s="106">
        <f>+N33*N13</f>
        <v>2.6220631578947367</v>
      </c>
      <c r="O34" s="107"/>
      <c r="P34" s="107"/>
      <c r="Q34" s="107"/>
      <c r="R34" s="108"/>
      <c r="S34" s="117"/>
      <c r="T34" s="110"/>
      <c r="U34" s="107"/>
      <c r="V34" s="107"/>
      <c r="W34" s="108"/>
      <c r="X34" s="106"/>
      <c r="Y34" s="107"/>
      <c r="Z34" s="107"/>
      <c r="AA34" s="109"/>
      <c r="AB34" s="129">
        <v>613052</v>
      </c>
      <c r="AC34" s="111">
        <f>SUM(C34:AA34)</f>
        <v>3.0540631578947366</v>
      </c>
    </row>
    <row r="35" spans="1:29" ht="9.6" customHeight="1" x14ac:dyDescent="0.2">
      <c r="A35" s="79"/>
      <c r="B35" s="123"/>
      <c r="C35" s="134"/>
      <c r="D35" s="81">
        <v>2.8799999999999999E-2</v>
      </c>
      <c r="E35" s="82"/>
      <c r="F35" s="80"/>
      <c r="G35" s="81">
        <v>0.02</v>
      </c>
      <c r="H35" s="83"/>
      <c r="I35" s="81"/>
      <c r="J35" s="81"/>
      <c r="K35" s="81"/>
      <c r="L35" s="81"/>
      <c r="M35" s="82"/>
      <c r="N35" s="80"/>
      <c r="O35" s="81"/>
      <c r="P35" s="81"/>
      <c r="Q35" s="81"/>
      <c r="R35" s="82"/>
      <c r="S35" s="116"/>
      <c r="T35" s="84"/>
      <c r="U35" s="81"/>
      <c r="V35" s="81"/>
      <c r="W35" s="82">
        <v>2.6600000000000002E-2</v>
      </c>
      <c r="X35" s="80"/>
      <c r="Y35" s="81"/>
      <c r="Z35" s="81"/>
      <c r="AA35" s="83">
        <v>2.5925925925925929E-2</v>
      </c>
      <c r="AB35" s="128"/>
      <c r="AC35" s="85"/>
    </row>
    <row r="36" spans="1:29" ht="9.6" customHeight="1" x14ac:dyDescent="0.2">
      <c r="A36" s="105" t="s">
        <v>33</v>
      </c>
      <c r="B36" s="124" t="s">
        <v>15</v>
      </c>
      <c r="C36" s="135"/>
      <c r="D36" s="107">
        <f>D35*C13</f>
        <v>0.57599999999999996</v>
      </c>
      <c r="E36" s="108"/>
      <c r="F36" s="106"/>
      <c r="G36" s="107">
        <f>G35*F13</f>
        <v>1.62</v>
      </c>
      <c r="H36" s="109"/>
      <c r="I36" s="110"/>
      <c r="J36" s="107"/>
      <c r="K36" s="107"/>
      <c r="L36" s="107"/>
      <c r="M36" s="108"/>
      <c r="N36" s="106"/>
      <c r="O36" s="107"/>
      <c r="P36" s="107"/>
      <c r="Q36" s="107"/>
      <c r="R36" s="108"/>
      <c r="S36" s="117"/>
      <c r="T36" s="110"/>
      <c r="U36" s="107"/>
      <c r="V36" s="107"/>
      <c r="W36" s="107">
        <f>+W35*T13</f>
        <v>0.53200000000000003</v>
      </c>
      <c r="X36" s="106"/>
      <c r="Y36" s="107"/>
      <c r="Z36" s="107"/>
      <c r="AA36" s="109">
        <f>+AA35*X13</f>
        <v>2.1518518518518519</v>
      </c>
      <c r="AB36" s="129">
        <v>614002</v>
      </c>
      <c r="AC36" s="111">
        <f>SUM(C36:AA36)</f>
        <v>4.8798518518518517</v>
      </c>
    </row>
    <row r="37" spans="1:29" ht="9.6" customHeight="1" x14ac:dyDescent="0.2">
      <c r="A37" s="79"/>
      <c r="B37" s="123"/>
      <c r="C37" s="134"/>
      <c r="D37" s="81"/>
      <c r="E37" s="82"/>
      <c r="F37" s="80"/>
      <c r="G37" s="81"/>
      <c r="H37" s="83"/>
      <c r="I37" s="84"/>
      <c r="J37" s="81"/>
      <c r="K37" s="81">
        <v>5.0000000000000001E-3</v>
      </c>
      <c r="L37" s="81"/>
      <c r="M37" s="82"/>
      <c r="N37" s="80"/>
      <c r="O37" s="81"/>
      <c r="P37" s="81">
        <v>4.2105263157894736E-3</v>
      </c>
      <c r="Q37" s="81"/>
      <c r="R37" s="82"/>
      <c r="S37" s="116"/>
      <c r="T37" s="84"/>
      <c r="U37" s="81"/>
      <c r="V37" s="81"/>
      <c r="W37" s="81"/>
      <c r="X37" s="80"/>
      <c r="Y37" s="81"/>
      <c r="Z37" s="81"/>
      <c r="AA37" s="83"/>
      <c r="AB37" s="128"/>
      <c r="AC37" s="85"/>
    </row>
    <row r="38" spans="1:29" ht="9.6" customHeight="1" x14ac:dyDescent="0.2">
      <c r="A38" s="105" t="s">
        <v>67</v>
      </c>
      <c r="B38" s="124" t="s">
        <v>15</v>
      </c>
      <c r="C38" s="135"/>
      <c r="D38" s="107"/>
      <c r="E38" s="108"/>
      <c r="F38" s="106"/>
      <c r="G38" s="107"/>
      <c r="H38" s="109"/>
      <c r="I38" s="110"/>
      <c r="J38" s="107"/>
      <c r="K38" s="107">
        <f>K37*I13</f>
        <v>0.1</v>
      </c>
      <c r="L38" s="107"/>
      <c r="M38" s="108"/>
      <c r="N38" s="106"/>
      <c r="O38" s="107"/>
      <c r="P38" s="107">
        <f>P37*N13</f>
        <v>0.40842105263157896</v>
      </c>
      <c r="Q38" s="107"/>
      <c r="R38" s="108"/>
      <c r="S38" s="117"/>
      <c r="T38" s="110"/>
      <c r="U38" s="107"/>
      <c r="V38" s="107"/>
      <c r="W38" s="108"/>
      <c r="X38" s="106"/>
      <c r="Y38" s="107"/>
      <c r="Z38" s="107"/>
      <c r="AA38" s="109"/>
      <c r="AB38" s="129">
        <v>614004</v>
      </c>
      <c r="AC38" s="111">
        <f>SUM(C38:AA38)</f>
        <v>0.508421052631579</v>
      </c>
    </row>
    <row r="39" spans="1:29" ht="9.6" customHeight="1" x14ac:dyDescent="0.2">
      <c r="A39" s="79"/>
      <c r="B39" s="123"/>
      <c r="C39" s="134"/>
      <c r="D39" s="81"/>
      <c r="E39" s="82">
        <v>9.5999999999999992E-3</v>
      </c>
      <c r="F39" s="80"/>
      <c r="G39" s="81"/>
      <c r="H39" s="83">
        <v>4.6666666666666697E-2</v>
      </c>
      <c r="I39" s="84"/>
      <c r="J39" s="81"/>
      <c r="K39" s="81"/>
      <c r="L39" s="81"/>
      <c r="M39" s="82"/>
      <c r="N39" s="80"/>
      <c r="O39" s="81"/>
      <c r="P39" s="81"/>
      <c r="Q39" s="81"/>
      <c r="R39" s="82"/>
      <c r="S39" s="116"/>
      <c r="T39" s="84"/>
      <c r="U39" s="81"/>
      <c r="V39" s="81"/>
      <c r="W39" s="82"/>
      <c r="X39" s="80"/>
      <c r="Y39" s="81"/>
      <c r="Z39" s="81"/>
      <c r="AA39" s="83"/>
      <c r="AB39" s="128"/>
      <c r="AC39" s="85"/>
    </row>
    <row r="40" spans="1:29" ht="9.6" customHeight="1" x14ac:dyDescent="0.2">
      <c r="A40" s="105" t="s">
        <v>35</v>
      </c>
      <c r="B40" s="124" t="s">
        <v>15</v>
      </c>
      <c r="C40" s="135"/>
      <c r="D40" s="107"/>
      <c r="E40" s="108">
        <f>E39*C13</f>
        <v>0.19199999999999998</v>
      </c>
      <c r="F40" s="106"/>
      <c r="G40" s="107"/>
      <c r="H40" s="109">
        <f>H39*F13</f>
        <v>3.7800000000000025</v>
      </c>
      <c r="I40" s="110"/>
      <c r="J40" s="107"/>
      <c r="K40" s="107"/>
      <c r="L40" s="107"/>
      <c r="M40" s="108"/>
      <c r="N40" s="106"/>
      <c r="O40" s="107"/>
      <c r="P40" s="107"/>
      <c r="Q40" s="107"/>
      <c r="R40" s="108"/>
      <c r="S40" s="117"/>
      <c r="T40" s="110"/>
      <c r="U40" s="107"/>
      <c r="V40" s="107"/>
      <c r="W40" s="108"/>
      <c r="X40" s="106"/>
      <c r="Y40" s="107"/>
      <c r="Z40" s="107"/>
      <c r="AA40" s="109"/>
      <c r="AB40" s="129">
        <v>614074</v>
      </c>
      <c r="AC40" s="111">
        <f>SUM(C40:AA40)</f>
        <v>3.9720000000000026</v>
      </c>
    </row>
    <row r="41" spans="1:29" ht="9.6" customHeight="1" x14ac:dyDescent="0.2">
      <c r="A41" s="79"/>
      <c r="B41" s="123"/>
      <c r="C41" s="134"/>
      <c r="D41" s="81"/>
      <c r="E41" s="82">
        <v>4.6666666666666671E-3</v>
      </c>
      <c r="F41" s="80"/>
      <c r="G41" s="81"/>
      <c r="H41" s="83">
        <v>2.5000000000000001E-3</v>
      </c>
      <c r="I41" s="84"/>
      <c r="J41" s="81"/>
      <c r="K41" s="81"/>
      <c r="L41" s="81"/>
      <c r="M41" s="82"/>
      <c r="N41" s="80"/>
      <c r="O41" s="81"/>
      <c r="P41" s="81"/>
      <c r="Q41" s="81"/>
      <c r="R41" s="82"/>
      <c r="S41" s="116"/>
      <c r="T41" s="84"/>
      <c r="U41" s="81"/>
      <c r="V41" s="81"/>
      <c r="W41" s="82"/>
      <c r="X41" s="80"/>
      <c r="Y41" s="81"/>
      <c r="Z41" s="81"/>
      <c r="AA41" s="83"/>
      <c r="AB41" s="128"/>
      <c r="AC41" s="85"/>
    </row>
    <row r="42" spans="1:29" ht="9.6" customHeight="1" x14ac:dyDescent="0.2">
      <c r="A42" s="105" t="s">
        <v>37</v>
      </c>
      <c r="B42" s="124" t="s">
        <v>15</v>
      </c>
      <c r="C42" s="135"/>
      <c r="D42" s="107"/>
      <c r="E42" s="108">
        <f>E41*C13</f>
        <v>9.3333333333333338E-2</v>
      </c>
      <c r="F42" s="106"/>
      <c r="G42" s="107"/>
      <c r="H42" s="109">
        <f>H41*F13</f>
        <v>0.20250000000000001</v>
      </c>
      <c r="I42" s="110"/>
      <c r="J42" s="107"/>
      <c r="K42" s="107"/>
      <c r="L42" s="107"/>
      <c r="M42" s="108"/>
      <c r="N42" s="106"/>
      <c r="O42" s="107"/>
      <c r="P42" s="107"/>
      <c r="Q42" s="107"/>
      <c r="R42" s="108"/>
      <c r="S42" s="117"/>
      <c r="T42" s="110"/>
      <c r="U42" s="107"/>
      <c r="V42" s="107"/>
      <c r="W42" s="108"/>
      <c r="X42" s="106"/>
      <c r="Y42" s="107"/>
      <c r="Z42" s="107"/>
      <c r="AA42" s="109"/>
      <c r="AB42" s="129">
        <v>615033</v>
      </c>
      <c r="AC42" s="111">
        <f>SUM(C42:AA42)</f>
        <v>0.29583333333333334</v>
      </c>
    </row>
    <row r="43" spans="1:29" ht="9.6" customHeight="1" x14ac:dyDescent="0.2">
      <c r="A43" s="79"/>
      <c r="B43" s="123"/>
      <c r="C43" s="134"/>
      <c r="D43" s="81"/>
      <c r="E43" s="82"/>
      <c r="F43" s="80"/>
      <c r="G43" s="81"/>
      <c r="H43" s="83"/>
      <c r="I43" s="84"/>
      <c r="J43" s="81"/>
      <c r="K43" s="81"/>
      <c r="L43" s="81"/>
      <c r="M43" s="82"/>
      <c r="N43" s="80"/>
      <c r="O43" s="81"/>
      <c r="P43" s="81"/>
      <c r="Q43" s="81"/>
      <c r="R43" s="82"/>
      <c r="S43" s="116"/>
      <c r="T43" s="84"/>
      <c r="U43" s="81">
        <v>7.1999999999999995E-2</v>
      </c>
      <c r="V43" s="81"/>
      <c r="W43" s="82"/>
      <c r="X43" s="80"/>
      <c r="Y43" s="81">
        <v>8.0987654320987645E-2</v>
      </c>
      <c r="Z43" s="81"/>
      <c r="AA43" s="83"/>
      <c r="AB43" s="128"/>
      <c r="AC43" s="85"/>
    </row>
    <row r="44" spans="1:29" ht="9.6" customHeight="1" x14ac:dyDescent="0.2">
      <c r="A44" s="105" t="s">
        <v>78</v>
      </c>
      <c r="B44" s="124" t="s">
        <v>15</v>
      </c>
      <c r="C44" s="135"/>
      <c r="D44" s="107"/>
      <c r="E44" s="108"/>
      <c r="F44" s="106"/>
      <c r="G44" s="107"/>
      <c r="H44" s="109"/>
      <c r="I44" s="110"/>
      <c r="J44" s="107"/>
      <c r="K44" s="107"/>
      <c r="L44" s="107"/>
      <c r="M44" s="108"/>
      <c r="N44" s="106"/>
      <c r="O44" s="107"/>
      <c r="P44" s="107"/>
      <c r="Q44" s="107"/>
      <c r="R44" s="108"/>
      <c r="S44" s="117"/>
      <c r="T44" s="110"/>
      <c r="U44" s="107">
        <f>U43*T13</f>
        <v>1.44</v>
      </c>
      <c r="V44" s="107"/>
      <c r="W44" s="108"/>
      <c r="X44" s="106"/>
      <c r="Y44" s="107">
        <f>Y43*X13</f>
        <v>6.7219753086419747</v>
      </c>
      <c r="Z44" s="107"/>
      <c r="AA44" s="109"/>
      <c r="AB44" s="129">
        <v>615071</v>
      </c>
      <c r="AC44" s="111">
        <f>SUM(C44:AA44)</f>
        <v>8.1619753086419742</v>
      </c>
    </row>
    <row r="45" spans="1:29" ht="9.6" customHeight="1" x14ac:dyDescent="0.2">
      <c r="A45" s="79"/>
      <c r="B45" s="123"/>
      <c r="C45" s="134"/>
      <c r="D45" s="81"/>
      <c r="E45" s="82"/>
      <c r="F45" s="80"/>
      <c r="G45" s="81"/>
      <c r="H45" s="83"/>
      <c r="I45" s="84"/>
      <c r="J45" s="81"/>
      <c r="K45" s="81"/>
      <c r="L45" s="81"/>
      <c r="M45" s="82">
        <v>0.18</v>
      </c>
      <c r="N45" s="80"/>
      <c r="O45" s="81"/>
      <c r="P45" s="81"/>
      <c r="Q45" s="81"/>
      <c r="R45" s="82">
        <v>0.24631578947368418</v>
      </c>
      <c r="S45" s="116"/>
      <c r="T45" s="84"/>
      <c r="U45" s="81"/>
      <c r="V45" s="81"/>
      <c r="W45" s="82"/>
      <c r="X45" s="80"/>
      <c r="Y45" s="81"/>
      <c r="Z45" s="81"/>
      <c r="AA45" s="83"/>
      <c r="AB45" s="128"/>
      <c r="AC45" s="85"/>
    </row>
    <row r="46" spans="1:29" ht="9.6" customHeight="1" x14ac:dyDescent="0.2">
      <c r="A46" s="105" t="s">
        <v>44</v>
      </c>
      <c r="B46" s="124" t="s">
        <v>15</v>
      </c>
      <c r="C46" s="135"/>
      <c r="D46" s="107"/>
      <c r="E46" s="108"/>
      <c r="F46" s="106"/>
      <c r="G46" s="107"/>
      <c r="H46" s="109"/>
      <c r="I46" s="110"/>
      <c r="J46" s="107"/>
      <c r="K46" s="107"/>
      <c r="L46" s="107"/>
      <c r="M46" s="108">
        <f>M45*I13</f>
        <v>3.5999999999999996</v>
      </c>
      <c r="N46" s="106"/>
      <c r="O46" s="107"/>
      <c r="P46" s="107"/>
      <c r="Q46" s="107"/>
      <c r="R46" s="108">
        <f>R45*N13</f>
        <v>23.892631578947366</v>
      </c>
      <c r="S46" s="117"/>
      <c r="T46" s="110"/>
      <c r="U46" s="107"/>
      <c r="V46" s="107"/>
      <c r="W46" s="108"/>
      <c r="X46" s="106"/>
      <c r="Y46" s="107"/>
      <c r="Z46" s="107"/>
      <c r="AA46" s="109"/>
      <c r="AB46" s="129">
        <v>615098</v>
      </c>
      <c r="AC46" s="111">
        <f>SUM(C46:AA46)</f>
        <v>27.492631578947368</v>
      </c>
    </row>
    <row r="47" spans="1:29" ht="9.6" customHeight="1" x14ac:dyDescent="0.2">
      <c r="A47" s="79"/>
      <c r="B47" s="123"/>
      <c r="C47" s="134"/>
      <c r="D47" s="81"/>
      <c r="E47" s="82"/>
      <c r="F47" s="80"/>
      <c r="G47" s="81"/>
      <c r="H47" s="83"/>
      <c r="I47" s="84"/>
      <c r="J47" s="81">
        <v>4.4999999999999998E-2</v>
      </c>
      <c r="K47" s="81"/>
      <c r="L47" s="81"/>
      <c r="M47" s="82"/>
      <c r="N47" s="80"/>
      <c r="O47" s="81">
        <v>5.3684210526315786E-2</v>
      </c>
      <c r="P47" s="81"/>
      <c r="Q47" s="81"/>
      <c r="R47" s="82"/>
      <c r="S47" s="116"/>
      <c r="T47" s="84"/>
      <c r="U47" s="81"/>
      <c r="V47" s="81"/>
      <c r="W47" s="82"/>
      <c r="X47" s="80"/>
      <c r="Y47" s="81"/>
      <c r="Z47" s="81"/>
      <c r="AA47" s="83"/>
      <c r="AB47" s="128"/>
      <c r="AC47" s="85"/>
    </row>
    <row r="48" spans="1:29" ht="9.6" customHeight="1" x14ac:dyDescent="0.2">
      <c r="A48" s="105" t="s">
        <v>175</v>
      </c>
      <c r="B48" s="124" t="s">
        <v>15</v>
      </c>
      <c r="C48" s="135"/>
      <c r="D48" s="107"/>
      <c r="E48" s="108"/>
      <c r="F48" s="106"/>
      <c r="G48" s="107"/>
      <c r="H48" s="109"/>
      <c r="I48" s="110"/>
      <c r="J48" s="107">
        <f>J47*I13</f>
        <v>0.89999999999999991</v>
      </c>
      <c r="K48" s="107"/>
      <c r="L48" s="107"/>
      <c r="M48" s="108"/>
      <c r="N48" s="106"/>
      <c r="O48" s="107">
        <f>O47*N13</f>
        <v>5.2073684210526316</v>
      </c>
      <c r="P48" s="107"/>
      <c r="Q48" s="107"/>
      <c r="R48" s="108"/>
      <c r="S48" s="117"/>
      <c r="T48" s="110"/>
      <c r="U48" s="107"/>
      <c r="V48" s="107"/>
      <c r="W48" s="108"/>
      <c r="X48" s="106"/>
      <c r="Y48" s="107"/>
      <c r="Z48" s="107"/>
      <c r="AA48" s="109"/>
      <c r="AB48" s="129">
        <v>616002</v>
      </c>
      <c r="AC48" s="111">
        <f>SUM(C48:AA48)</f>
        <v>6.107368421052632</v>
      </c>
    </row>
    <row r="49" spans="1:29" ht="9.6" customHeight="1" x14ac:dyDescent="0.2">
      <c r="A49" s="79"/>
      <c r="B49" s="123"/>
      <c r="C49" s="134"/>
      <c r="D49" s="81"/>
      <c r="E49" s="82"/>
      <c r="F49" s="80"/>
      <c r="G49" s="81"/>
      <c r="H49" s="83"/>
      <c r="I49" s="84"/>
      <c r="J49" s="81"/>
      <c r="K49" s="81"/>
      <c r="L49" s="81"/>
      <c r="M49" s="82"/>
      <c r="N49" s="80"/>
      <c r="O49" s="81"/>
      <c r="P49" s="81"/>
      <c r="Q49" s="81"/>
      <c r="R49" s="82"/>
      <c r="S49" s="116"/>
      <c r="T49" s="84"/>
      <c r="U49" s="81"/>
      <c r="V49" s="81">
        <v>5.4000000000000003E-3</v>
      </c>
      <c r="W49" s="82"/>
      <c r="X49" s="80"/>
      <c r="Y49" s="81"/>
      <c r="Z49" s="81">
        <v>6.024691358024691E-3</v>
      </c>
      <c r="AA49" s="83"/>
      <c r="AB49" s="128"/>
      <c r="AC49" s="85"/>
    </row>
    <row r="50" spans="1:29" ht="9.6" customHeight="1" x14ac:dyDescent="0.2">
      <c r="A50" s="105" t="s">
        <v>180</v>
      </c>
      <c r="B50" s="124" t="s">
        <v>15</v>
      </c>
      <c r="C50" s="135"/>
      <c r="D50" s="107"/>
      <c r="E50" s="108"/>
      <c r="F50" s="106"/>
      <c r="G50" s="107"/>
      <c r="H50" s="109"/>
      <c r="I50" s="110"/>
      <c r="J50" s="107"/>
      <c r="K50" s="107"/>
      <c r="L50" s="107"/>
      <c r="M50" s="108"/>
      <c r="N50" s="106"/>
      <c r="O50" s="107"/>
      <c r="P50" s="107"/>
      <c r="Q50" s="107"/>
      <c r="R50" s="108"/>
      <c r="S50" s="117"/>
      <c r="T50" s="110"/>
      <c r="U50" s="107"/>
      <c r="V50" s="107">
        <f>V49*T13</f>
        <v>0.10800000000000001</v>
      </c>
      <c r="W50" s="108"/>
      <c r="X50" s="106"/>
      <c r="Y50" s="107"/>
      <c r="Z50" s="107">
        <f>Z49*X13</f>
        <v>0.50004938271604937</v>
      </c>
      <c r="AA50" s="109"/>
      <c r="AB50" s="129">
        <v>616009</v>
      </c>
      <c r="AC50" s="111">
        <f>SUM(C50:AA50)</f>
        <v>0.60804938271604936</v>
      </c>
    </row>
    <row r="51" spans="1:29" ht="9.6" customHeight="1" x14ac:dyDescent="0.2">
      <c r="A51" s="79"/>
      <c r="B51" s="123"/>
      <c r="C51" s="134"/>
      <c r="D51" s="81"/>
      <c r="E51" s="82"/>
      <c r="F51" s="80"/>
      <c r="G51" s="81"/>
      <c r="H51" s="83"/>
      <c r="I51" s="84"/>
      <c r="J51" s="81"/>
      <c r="K51" s="81"/>
      <c r="L51" s="81"/>
      <c r="M51" s="82"/>
      <c r="N51" s="80"/>
      <c r="O51" s="81"/>
      <c r="P51" s="81"/>
      <c r="Q51" s="81"/>
      <c r="R51" s="82"/>
      <c r="S51" s="116"/>
      <c r="T51" s="84"/>
      <c r="U51" s="81"/>
      <c r="V51" s="81"/>
      <c r="W51" s="82"/>
      <c r="X51" s="80"/>
      <c r="Y51" s="81"/>
      <c r="Z51" s="81"/>
      <c r="AA51" s="83"/>
      <c r="AB51" s="128"/>
      <c r="AC51" s="85"/>
    </row>
    <row r="52" spans="1:29" ht="10.199999999999999" customHeight="1" x14ac:dyDescent="0.2">
      <c r="A52" s="105" t="s">
        <v>49</v>
      </c>
      <c r="B52" s="124" t="s">
        <v>15</v>
      </c>
      <c r="C52" s="135"/>
      <c r="D52" s="107"/>
      <c r="E52" s="108"/>
      <c r="F52" s="106"/>
      <c r="G52" s="107"/>
      <c r="H52" s="109"/>
      <c r="I52" s="110"/>
      <c r="J52" s="107"/>
      <c r="K52" s="107"/>
      <c r="L52" s="107"/>
      <c r="M52" s="108"/>
      <c r="N52" s="106"/>
      <c r="O52" s="107"/>
      <c r="P52" s="107"/>
      <c r="Q52" s="107"/>
      <c r="R52" s="108"/>
      <c r="S52" s="117"/>
      <c r="T52" s="110"/>
      <c r="U52" s="107"/>
      <c r="V52" s="107"/>
      <c r="W52" s="107">
        <v>7.0000000000000007E-2</v>
      </c>
      <c r="X52" s="106"/>
      <c r="Y52" s="107"/>
      <c r="Z52" s="107"/>
      <c r="AA52" s="109">
        <v>0.23</v>
      </c>
      <c r="AB52" s="129">
        <v>616021</v>
      </c>
      <c r="AC52" s="111">
        <f>SUM(C52:AA52)</f>
        <v>0.30000000000000004</v>
      </c>
    </row>
    <row r="53" spans="1:29" ht="9.6" customHeight="1" x14ac:dyDescent="0.2">
      <c r="A53" s="79"/>
      <c r="B53" s="123"/>
      <c r="C53" s="134"/>
      <c r="D53" s="81">
        <v>3.0000000000000001E-3</v>
      </c>
      <c r="E53" s="82"/>
      <c r="F53" s="80"/>
      <c r="G53" s="81">
        <v>1.2999999999999999E-3</v>
      </c>
      <c r="H53" s="83"/>
      <c r="I53" s="84"/>
      <c r="J53" s="81"/>
      <c r="K53" s="81"/>
      <c r="L53" s="81"/>
      <c r="M53" s="82"/>
      <c r="N53" s="80"/>
      <c r="O53" s="81"/>
      <c r="P53" s="81"/>
      <c r="Q53" s="81"/>
      <c r="R53" s="82"/>
      <c r="S53" s="116"/>
      <c r="T53" s="84"/>
      <c r="U53" s="81"/>
      <c r="V53" s="81"/>
      <c r="W53" s="81"/>
      <c r="X53" s="80"/>
      <c r="Y53" s="81"/>
      <c r="Z53" s="81"/>
      <c r="AA53" s="83"/>
      <c r="AB53" s="128"/>
      <c r="AC53" s="85"/>
    </row>
    <row r="54" spans="1:29" ht="9.6" customHeight="1" x14ac:dyDescent="0.2">
      <c r="A54" s="105" t="s">
        <v>51</v>
      </c>
      <c r="B54" s="124" t="s">
        <v>15</v>
      </c>
      <c r="C54" s="135"/>
      <c r="D54" s="107">
        <f>D53*C13</f>
        <v>0.06</v>
      </c>
      <c r="E54" s="108"/>
      <c r="F54" s="106"/>
      <c r="G54" s="107">
        <f>G53*F13</f>
        <v>0.10529999999999999</v>
      </c>
      <c r="H54" s="109"/>
      <c r="I54" s="110"/>
      <c r="J54" s="107"/>
      <c r="K54" s="107"/>
      <c r="L54" s="107"/>
      <c r="M54" s="108"/>
      <c r="N54" s="106"/>
      <c r="O54" s="107"/>
      <c r="P54" s="107"/>
      <c r="Q54" s="107"/>
      <c r="R54" s="108"/>
      <c r="S54" s="117"/>
      <c r="T54" s="110"/>
      <c r="U54" s="107"/>
      <c r="V54" s="107"/>
      <c r="W54" s="108"/>
      <c r="X54" s="106"/>
      <c r="Y54" s="107"/>
      <c r="Z54" s="107"/>
      <c r="AA54" s="109"/>
      <c r="AB54" s="129">
        <v>616022</v>
      </c>
      <c r="AC54" s="111">
        <f>SUM(C54:AA54)</f>
        <v>0.1653</v>
      </c>
    </row>
    <row r="55" spans="1:29" ht="9.6" customHeight="1" x14ac:dyDescent="0.2">
      <c r="A55" s="79"/>
      <c r="B55" s="123"/>
      <c r="C55" s="134"/>
      <c r="D55" s="81"/>
      <c r="E55" s="82"/>
      <c r="F55" s="80"/>
      <c r="G55" s="81"/>
      <c r="H55" s="83"/>
      <c r="I55" s="84"/>
      <c r="J55" s="81"/>
      <c r="K55" s="81"/>
      <c r="L55" s="81"/>
      <c r="M55" s="82"/>
      <c r="N55" s="80"/>
      <c r="O55" s="81"/>
      <c r="P55" s="81"/>
      <c r="Q55" s="81"/>
      <c r="R55" s="82"/>
      <c r="S55" s="116"/>
      <c r="T55" s="84"/>
      <c r="U55" s="81"/>
      <c r="V55" s="81"/>
      <c r="W55" s="82"/>
      <c r="X55" s="80"/>
      <c r="Y55" s="81"/>
      <c r="Z55" s="81"/>
      <c r="AA55" s="83"/>
      <c r="AB55" s="128"/>
      <c r="AC55" s="85"/>
    </row>
    <row r="56" spans="1:29" ht="9.6" customHeight="1" x14ac:dyDescent="0.2">
      <c r="A56" s="105" t="s">
        <v>55</v>
      </c>
      <c r="B56" s="124" t="s">
        <v>15</v>
      </c>
      <c r="C56" s="135"/>
      <c r="D56" s="107"/>
      <c r="E56" s="108"/>
      <c r="F56" s="106"/>
      <c r="G56" s="107"/>
      <c r="H56" s="109"/>
      <c r="I56" s="110">
        <v>0.1</v>
      </c>
      <c r="J56" s="107"/>
      <c r="K56" s="107"/>
      <c r="L56" s="107"/>
      <c r="M56" s="108"/>
      <c r="N56" s="106"/>
      <c r="O56" s="107"/>
      <c r="P56" s="107"/>
      <c r="Q56" s="107"/>
      <c r="R56" s="108"/>
      <c r="S56" s="117"/>
      <c r="T56" s="110"/>
      <c r="U56" s="107"/>
      <c r="V56" s="107"/>
      <c r="W56" s="108"/>
      <c r="X56" s="106"/>
      <c r="Y56" s="107"/>
      <c r="Z56" s="107"/>
      <c r="AA56" s="109"/>
      <c r="AB56" s="129">
        <v>616042</v>
      </c>
      <c r="AC56" s="111">
        <f>SUM(C56:AA56)</f>
        <v>0.1</v>
      </c>
    </row>
    <row r="57" spans="1:29" ht="9.6" customHeight="1" x14ac:dyDescent="0.2">
      <c r="A57" s="79"/>
      <c r="B57" s="123"/>
      <c r="C57" s="134"/>
      <c r="D57" s="81"/>
      <c r="E57" s="82"/>
      <c r="F57" s="80"/>
      <c r="G57" s="81"/>
      <c r="H57" s="83"/>
      <c r="I57" s="84"/>
      <c r="J57" s="81"/>
      <c r="K57" s="81"/>
      <c r="L57" s="81"/>
      <c r="M57" s="82"/>
      <c r="N57" s="80"/>
      <c r="O57" s="81"/>
      <c r="P57" s="81"/>
      <c r="Q57" s="81"/>
      <c r="R57" s="82"/>
      <c r="S57" s="116">
        <v>0.2</v>
      </c>
      <c r="T57" s="84"/>
      <c r="U57" s="81"/>
      <c r="V57" s="81"/>
      <c r="W57" s="82"/>
      <c r="X57" s="80"/>
      <c r="Y57" s="81"/>
      <c r="Z57" s="81"/>
      <c r="AA57" s="83"/>
      <c r="AB57" s="128"/>
      <c r="AC57" s="85"/>
    </row>
    <row r="58" spans="1:29" ht="9.6" customHeight="1" x14ac:dyDescent="0.2">
      <c r="A58" s="112" t="s">
        <v>69</v>
      </c>
      <c r="B58" s="124" t="s">
        <v>15</v>
      </c>
      <c r="C58" s="135"/>
      <c r="D58" s="107"/>
      <c r="E58" s="108"/>
      <c r="F58" s="106"/>
      <c r="G58" s="107"/>
      <c r="H58" s="109"/>
      <c r="I58" s="110"/>
      <c r="J58" s="107"/>
      <c r="K58" s="107"/>
      <c r="L58" s="107"/>
      <c r="M58" s="108"/>
      <c r="N58" s="106"/>
      <c r="O58" s="107"/>
      <c r="P58" s="107"/>
      <c r="Q58" s="107"/>
      <c r="R58" s="108"/>
      <c r="S58" s="117">
        <f>+S13*S57</f>
        <v>20.6</v>
      </c>
      <c r="T58" s="110"/>
      <c r="U58" s="107"/>
      <c r="V58" s="107"/>
      <c r="W58" s="108"/>
      <c r="X58" s="106"/>
      <c r="Y58" s="107"/>
      <c r="Z58" s="107"/>
      <c r="AA58" s="109"/>
      <c r="AB58" s="129">
        <v>615054</v>
      </c>
      <c r="AC58" s="111">
        <f>SUM(C58:AA58)</f>
        <v>20.6</v>
      </c>
    </row>
    <row r="60" spans="1:29" x14ac:dyDescent="0.2">
      <c r="AC60" s="55">
        <f>SUM(C60:AA60)</f>
        <v>0</v>
      </c>
    </row>
    <row r="61" spans="1:29" ht="5.25" hidden="1" customHeight="1" x14ac:dyDescent="0.2">
      <c r="Z61" s="86"/>
      <c r="AA61" s="87"/>
    </row>
    <row r="62" spans="1:29" s="56" customFormat="1" ht="9" customHeight="1" x14ac:dyDescent="0.2">
      <c r="A62" s="91" t="s">
        <v>89</v>
      </c>
      <c r="B62" s="91"/>
      <c r="C62" s="91"/>
      <c r="D62" s="91"/>
      <c r="E62" s="91"/>
      <c r="F62" s="91"/>
      <c r="H62" s="90"/>
      <c r="I62" s="91" t="s">
        <v>86</v>
      </c>
      <c r="J62" s="91"/>
      <c r="K62" s="91"/>
      <c r="L62" s="91"/>
      <c r="M62" s="91"/>
      <c r="N62" s="91"/>
      <c r="O62" s="91"/>
      <c r="P62" s="91"/>
      <c r="Q62" s="88"/>
      <c r="R62" s="88"/>
      <c r="S62" s="88"/>
      <c r="T62" s="91" t="s">
        <v>87</v>
      </c>
      <c r="U62" s="91"/>
      <c r="V62" s="91"/>
      <c r="W62" s="91"/>
      <c r="X62" s="91"/>
      <c r="Y62" s="91"/>
      <c r="Z62" s="88"/>
      <c r="AA62" s="88"/>
    </row>
  </sheetData>
  <mergeCells count="44">
    <mergeCell ref="B1:E1"/>
    <mergeCell ref="B2:E2"/>
    <mergeCell ref="B3:E3"/>
    <mergeCell ref="B4:E4"/>
    <mergeCell ref="B5:E5"/>
    <mergeCell ref="T7:AA7"/>
    <mergeCell ref="K8:K11"/>
    <mergeCell ref="L8:L11"/>
    <mergeCell ref="S8:S11"/>
    <mergeCell ref="A7:A11"/>
    <mergeCell ref="B7:B11"/>
    <mergeCell ref="C8:C11"/>
    <mergeCell ref="D8:D11"/>
    <mergeCell ref="E8:E11"/>
    <mergeCell ref="F8:F11"/>
    <mergeCell ref="G8:G11"/>
    <mergeCell ref="M8:M11"/>
    <mergeCell ref="N8:N11"/>
    <mergeCell ref="O8:O11"/>
    <mergeCell ref="P8:P11"/>
    <mergeCell ref="Q8:Q11"/>
    <mergeCell ref="X13:AA13"/>
    <mergeCell ref="T13:W13"/>
    <mergeCell ref="AB7:AB11"/>
    <mergeCell ref="H8:H11"/>
    <mergeCell ref="AC7:AC11"/>
    <mergeCell ref="AA8:AA11"/>
    <mergeCell ref="X8:X11"/>
    <mergeCell ref="Y8:Y11"/>
    <mergeCell ref="R8:R11"/>
    <mergeCell ref="T8:T11"/>
    <mergeCell ref="U8:U11"/>
    <mergeCell ref="V8:V11"/>
    <mergeCell ref="W8:W11"/>
    <mergeCell ref="Z8:Z11"/>
    <mergeCell ref="C7:H7"/>
    <mergeCell ref="I7:R7"/>
    <mergeCell ref="B6:E6"/>
    <mergeCell ref="C13:E13"/>
    <mergeCell ref="F13:H13"/>
    <mergeCell ref="I13:M13"/>
    <mergeCell ref="N13:R13"/>
    <mergeCell ref="I8:I11"/>
    <mergeCell ref="J8:J11"/>
  </mergeCells>
  <pageMargins left="0" right="0" top="0" bottom="0" header="0" footer="0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2"/>
  <sheetViews>
    <sheetView zoomScale="130" zoomScaleNormal="130" workbookViewId="0">
      <selection activeCell="F4" activeCellId="1" sqref="A4 F4:J4"/>
    </sheetView>
  </sheetViews>
  <sheetFormatPr defaultColWidth="9.109375" defaultRowHeight="10.199999999999999" x14ac:dyDescent="0.2"/>
  <cols>
    <col min="1" max="1" width="14" style="55" customWidth="1"/>
    <col min="2" max="2" width="2.6640625" style="55" customWidth="1"/>
    <col min="3" max="27" width="4.88671875" style="55" customWidth="1"/>
    <col min="28" max="28" width="5.44140625" style="56" customWidth="1"/>
    <col min="29" max="29" width="5.109375" style="55" customWidth="1"/>
    <col min="30" max="30" width="0.5546875" style="55" customWidth="1"/>
    <col min="31" max="16384" width="9.109375" style="55"/>
  </cols>
  <sheetData>
    <row r="1" spans="1:29" ht="9.75" customHeight="1" x14ac:dyDescent="0.25">
      <c r="A1" s="53" t="s">
        <v>5</v>
      </c>
      <c r="B1" s="295" t="s">
        <v>1</v>
      </c>
      <c r="C1" s="296"/>
      <c r="D1" s="296"/>
      <c r="E1" s="297"/>
      <c r="F1" s="54" t="s">
        <v>2</v>
      </c>
      <c r="G1" s="54" t="s">
        <v>2</v>
      </c>
      <c r="H1" s="54" t="s">
        <v>71</v>
      </c>
      <c r="I1" s="54" t="s">
        <v>71</v>
      </c>
      <c r="J1" s="54" t="s">
        <v>2</v>
      </c>
      <c r="K1" s="54"/>
      <c r="L1" s="54"/>
      <c r="M1" s="2"/>
      <c r="N1" s="8" t="s">
        <v>85</v>
      </c>
      <c r="O1" s="8"/>
      <c r="P1" s="2"/>
      <c r="Q1" s="2"/>
      <c r="R1" s="2"/>
      <c r="S1" s="2"/>
      <c r="T1" s="2"/>
      <c r="U1" s="2"/>
      <c r="V1" s="2"/>
      <c r="W1" s="92"/>
      <c r="X1" s="92"/>
      <c r="Y1" s="92"/>
      <c r="Z1" s="92"/>
      <c r="AA1" s="92"/>
      <c r="AB1" s="92"/>
      <c r="AC1" s="56"/>
    </row>
    <row r="2" spans="1:29" ht="11.25" customHeight="1" x14ac:dyDescent="0.25">
      <c r="A2" s="57" t="s">
        <v>0</v>
      </c>
      <c r="B2" s="298"/>
      <c r="C2" s="296"/>
      <c r="D2" s="299"/>
      <c r="E2" s="297"/>
      <c r="F2" s="149" t="s">
        <v>204</v>
      </c>
      <c r="G2" s="142">
        <v>102</v>
      </c>
      <c r="H2" s="142">
        <v>109</v>
      </c>
      <c r="I2" s="142">
        <v>110</v>
      </c>
      <c r="J2" s="142">
        <v>134</v>
      </c>
      <c r="K2" s="142"/>
      <c r="L2" s="54"/>
      <c r="M2" s="7" t="s">
        <v>205</v>
      </c>
      <c r="N2" s="2"/>
      <c r="O2" s="2"/>
      <c r="P2" s="2"/>
      <c r="Q2" s="2"/>
      <c r="R2" s="2"/>
      <c r="S2" s="2"/>
      <c r="T2" s="2"/>
      <c r="U2" s="2"/>
      <c r="V2" s="2"/>
      <c r="W2" s="94" t="s">
        <v>84</v>
      </c>
      <c r="X2" s="92"/>
      <c r="Y2" s="92"/>
      <c r="Z2" s="92"/>
      <c r="AA2" s="93" t="s">
        <v>88</v>
      </c>
      <c r="AB2" s="92"/>
      <c r="AC2" s="56"/>
    </row>
    <row r="3" spans="1:29" ht="9.75" customHeight="1" x14ac:dyDescent="0.25">
      <c r="A3" s="89">
        <v>14</v>
      </c>
      <c r="B3" s="300" t="s">
        <v>3</v>
      </c>
      <c r="C3" s="301"/>
      <c r="D3" s="301"/>
      <c r="E3" s="297"/>
      <c r="F3" s="154">
        <v>20</v>
      </c>
      <c r="G3" s="154">
        <v>81</v>
      </c>
      <c r="H3" s="154">
        <v>0</v>
      </c>
      <c r="I3" s="154">
        <v>0</v>
      </c>
      <c r="J3" s="154">
        <v>2</v>
      </c>
      <c r="K3" s="154"/>
      <c r="L3" s="58"/>
      <c r="M3" s="2"/>
      <c r="N3" s="2"/>
      <c r="O3" s="2"/>
      <c r="P3" s="38" t="s">
        <v>65</v>
      </c>
      <c r="Q3" s="2"/>
      <c r="R3" s="2"/>
      <c r="S3" s="2"/>
      <c r="T3" s="2"/>
      <c r="U3" s="2"/>
      <c r="V3" s="2"/>
      <c r="W3" s="95" t="s">
        <v>63</v>
      </c>
      <c r="X3" s="92"/>
      <c r="Y3" s="96" t="s">
        <v>64</v>
      </c>
      <c r="Z3" s="92"/>
      <c r="AA3" s="92"/>
      <c r="AB3" s="96"/>
      <c r="AC3" s="56"/>
    </row>
    <row r="4" spans="1:29" ht="10.5" customHeight="1" x14ac:dyDescent="0.25">
      <c r="A4" s="229">
        <v>1.8</v>
      </c>
      <c r="B4" s="302" t="s">
        <v>199</v>
      </c>
      <c r="C4" s="299"/>
      <c r="D4" s="299"/>
      <c r="E4" s="297"/>
      <c r="F4" s="226">
        <v>2.2000000000000002</v>
      </c>
      <c r="G4" s="226">
        <v>2.5</v>
      </c>
      <c r="H4" s="226">
        <v>1.7</v>
      </c>
      <c r="I4" s="226">
        <v>1.9</v>
      </c>
      <c r="J4" s="226">
        <v>3.17</v>
      </c>
      <c r="K4" s="159"/>
      <c r="L4" s="59"/>
      <c r="M4" s="8" t="s">
        <v>206</v>
      </c>
      <c r="N4" s="2"/>
      <c r="O4" s="138" t="s">
        <v>207</v>
      </c>
      <c r="P4" s="139"/>
      <c r="Q4" s="140"/>
      <c r="R4" s="2" t="s">
        <v>197</v>
      </c>
      <c r="S4" s="138" t="s">
        <v>201</v>
      </c>
      <c r="T4" s="2" t="s">
        <v>198</v>
      </c>
      <c r="U4" s="2"/>
      <c r="V4" s="2"/>
      <c r="W4" s="97" t="s">
        <v>206</v>
      </c>
      <c r="X4" s="114"/>
      <c r="Y4" s="114" t="str">
        <f>+O4</f>
        <v>sausio</v>
      </c>
      <c r="Z4" s="139"/>
      <c r="AA4" s="98" t="s">
        <v>81</v>
      </c>
      <c r="AB4" s="99" t="str">
        <f>+S4</f>
        <v>...</v>
      </c>
      <c r="AC4" s="98" t="s">
        <v>82</v>
      </c>
    </row>
    <row r="5" spans="1:29" ht="7.5" customHeight="1" x14ac:dyDescent="0.2">
      <c r="A5" s="60"/>
      <c r="B5" s="235" t="s">
        <v>4</v>
      </c>
      <c r="C5" s="236"/>
      <c r="D5" s="236"/>
      <c r="E5" s="240"/>
      <c r="F5" s="45">
        <f>+F4*F3</f>
        <v>44</v>
      </c>
      <c r="G5" s="45">
        <f t="shared" ref="G5:L5" si="0">+G4*G3</f>
        <v>202.5</v>
      </c>
      <c r="H5" s="45">
        <f t="shared" si="0"/>
        <v>0</v>
      </c>
      <c r="I5" s="45">
        <f t="shared" si="0"/>
        <v>0</v>
      </c>
      <c r="J5" s="45">
        <f t="shared" si="0"/>
        <v>6.34</v>
      </c>
      <c r="K5" s="45">
        <f t="shared" si="0"/>
        <v>0</v>
      </c>
      <c r="L5" s="45">
        <f t="shared" si="0"/>
        <v>0</v>
      </c>
      <c r="M5" s="55" t="s">
        <v>195</v>
      </c>
      <c r="Q5" s="137">
        <f>+SUM(F3:L3)</f>
        <v>103</v>
      </c>
      <c r="AB5" s="55"/>
      <c r="AC5" s="56"/>
    </row>
    <row r="6" spans="1:29" ht="10.5" customHeight="1" x14ac:dyDescent="0.25">
      <c r="A6" s="59"/>
      <c r="B6" s="235" t="s">
        <v>200</v>
      </c>
      <c r="C6" s="236"/>
      <c r="D6" s="236"/>
      <c r="E6" s="240"/>
      <c r="F6" s="45"/>
      <c r="G6" s="45"/>
      <c r="H6" s="45"/>
      <c r="I6" s="45"/>
      <c r="J6" s="45"/>
      <c r="K6" s="45"/>
      <c r="L6" s="45"/>
      <c r="M6" s="8"/>
      <c r="N6" s="2"/>
      <c r="O6" s="138"/>
      <c r="P6" s="139"/>
      <c r="Q6" s="140"/>
      <c r="R6" s="2"/>
      <c r="S6" s="138"/>
      <c r="T6" s="2"/>
      <c r="U6" s="2"/>
      <c r="V6" s="2"/>
      <c r="W6" s="97"/>
      <c r="X6" s="114"/>
      <c r="Y6" s="114"/>
      <c r="Z6" s="139"/>
      <c r="AA6" s="98"/>
      <c r="AB6" s="99"/>
      <c r="AC6" s="98"/>
    </row>
    <row r="7" spans="1:29" ht="8.25" customHeight="1" x14ac:dyDescent="0.2">
      <c r="A7" s="278" t="s">
        <v>6</v>
      </c>
      <c r="B7" s="291" t="s">
        <v>7</v>
      </c>
      <c r="C7" s="283" t="s">
        <v>8</v>
      </c>
      <c r="D7" s="284"/>
      <c r="E7" s="284"/>
      <c r="F7" s="284"/>
      <c r="G7" s="284"/>
      <c r="H7" s="285"/>
      <c r="I7" s="283" t="s">
        <v>10</v>
      </c>
      <c r="J7" s="284"/>
      <c r="K7" s="284"/>
      <c r="L7" s="284"/>
      <c r="M7" s="284"/>
      <c r="N7" s="284"/>
      <c r="O7" s="284"/>
      <c r="P7" s="284"/>
      <c r="Q7" s="284"/>
      <c r="R7" s="284"/>
      <c r="S7" s="118"/>
      <c r="T7" s="265" t="s">
        <v>11</v>
      </c>
      <c r="U7" s="265"/>
      <c r="V7" s="265"/>
      <c r="W7" s="265"/>
      <c r="X7" s="265"/>
      <c r="Y7" s="265"/>
      <c r="Z7" s="265"/>
      <c r="AA7" s="286"/>
      <c r="AB7" s="273" t="s">
        <v>90</v>
      </c>
      <c r="AC7" s="278" t="s">
        <v>83</v>
      </c>
    </row>
    <row r="8" spans="1:29" ht="10.5" customHeight="1" x14ac:dyDescent="0.2">
      <c r="A8" s="279"/>
      <c r="B8" s="291"/>
      <c r="C8" s="293" t="s">
        <v>73</v>
      </c>
      <c r="D8" s="271" t="s">
        <v>74</v>
      </c>
      <c r="E8" s="281" t="s">
        <v>35</v>
      </c>
      <c r="F8" s="271" t="str">
        <f>C8</f>
        <v>Grikių kruopų košė su sviestu</v>
      </c>
      <c r="G8" s="271" t="str">
        <f>D8</f>
        <v>Arbata su citrina</v>
      </c>
      <c r="H8" s="276" t="str">
        <f>E8</f>
        <v>Sausainiai</v>
      </c>
      <c r="I8" s="269" t="s">
        <v>75</v>
      </c>
      <c r="J8" s="271" t="s">
        <v>45</v>
      </c>
      <c r="K8" s="271" t="s">
        <v>76</v>
      </c>
      <c r="L8" s="271" t="s">
        <v>77</v>
      </c>
      <c r="M8" s="281" t="s">
        <v>44</v>
      </c>
      <c r="N8" s="271" t="str">
        <f>I8</f>
        <v>Pieniška makaronų sriuba</v>
      </c>
      <c r="O8" s="271" t="str">
        <f>J8</f>
        <v>Duona</v>
      </c>
      <c r="P8" s="271" t="str">
        <f>K8</f>
        <v>Virtinikai su varške</v>
      </c>
      <c r="Q8" s="271" t="str">
        <f>L8</f>
        <v>Saldus grietinės padažas</v>
      </c>
      <c r="R8" s="281" t="str">
        <f>M8</f>
        <v>Sultys</v>
      </c>
      <c r="S8" s="287" t="s">
        <v>196</v>
      </c>
      <c r="T8" s="269" t="s">
        <v>18</v>
      </c>
      <c r="U8" s="271" t="s">
        <v>78</v>
      </c>
      <c r="V8" s="271" t="s">
        <v>79</v>
      </c>
      <c r="W8" s="281" t="s">
        <v>80</v>
      </c>
      <c r="X8" s="271" t="str">
        <f>T8</f>
        <v>Dešrelės</v>
      </c>
      <c r="Y8" s="271" t="str">
        <f>U8</f>
        <v>Žali žirneliai</v>
      </c>
      <c r="Z8" s="271" t="str">
        <f>V8</f>
        <v>Batonas su sviestu</v>
      </c>
      <c r="AA8" s="276" t="str">
        <f>W8</f>
        <v>Kmynų arbata</v>
      </c>
      <c r="AB8" s="274"/>
      <c r="AC8" s="279"/>
    </row>
    <row r="9" spans="1:29" ht="12" customHeight="1" x14ac:dyDescent="0.2">
      <c r="A9" s="289"/>
      <c r="B9" s="292"/>
      <c r="C9" s="293"/>
      <c r="D9" s="271"/>
      <c r="E9" s="281"/>
      <c r="F9" s="271"/>
      <c r="G9" s="271"/>
      <c r="H9" s="276"/>
      <c r="I9" s="269"/>
      <c r="J9" s="271"/>
      <c r="K9" s="271"/>
      <c r="L9" s="271"/>
      <c r="M9" s="281"/>
      <c r="N9" s="271"/>
      <c r="O9" s="271"/>
      <c r="P9" s="271"/>
      <c r="Q9" s="271"/>
      <c r="R9" s="281"/>
      <c r="S9" s="287"/>
      <c r="T9" s="269"/>
      <c r="U9" s="271"/>
      <c r="V9" s="271"/>
      <c r="W9" s="281"/>
      <c r="X9" s="271"/>
      <c r="Y9" s="271"/>
      <c r="Z9" s="271"/>
      <c r="AA9" s="276"/>
      <c r="AB9" s="274"/>
      <c r="AC9" s="279"/>
    </row>
    <row r="10" spans="1:29" ht="8.25" customHeight="1" x14ac:dyDescent="0.2">
      <c r="A10" s="289"/>
      <c r="B10" s="292"/>
      <c r="C10" s="293"/>
      <c r="D10" s="271"/>
      <c r="E10" s="281"/>
      <c r="F10" s="271"/>
      <c r="G10" s="271"/>
      <c r="H10" s="276"/>
      <c r="I10" s="269"/>
      <c r="J10" s="271"/>
      <c r="K10" s="271"/>
      <c r="L10" s="271"/>
      <c r="M10" s="281"/>
      <c r="N10" s="271"/>
      <c r="O10" s="271"/>
      <c r="P10" s="271"/>
      <c r="Q10" s="271"/>
      <c r="R10" s="281"/>
      <c r="S10" s="287"/>
      <c r="T10" s="269"/>
      <c r="U10" s="271"/>
      <c r="V10" s="271"/>
      <c r="W10" s="281"/>
      <c r="X10" s="271"/>
      <c r="Y10" s="271"/>
      <c r="Z10" s="271"/>
      <c r="AA10" s="276"/>
      <c r="AB10" s="274"/>
      <c r="AC10" s="279"/>
    </row>
    <row r="11" spans="1:29" ht="36" customHeight="1" x14ac:dyDescent="0.2">
      <c r="A11" s="290"/>
      <c r="B11" s="292"/>
      <c r="C11" s="294"/>
      <c r="D11" s="272"/>
      <c r="E11" s="282"/>
      <c r="F11" s="272"/>
      <c r="G11" s="272"/>
      <c r="H11" s="277"/>
      <c r="I11" s="270"/>
      <c r="J11" s="272"/>
      <c r="K11" s="272"/>
      <c r="L11" s="272"/>
      <c r="M11" s="282"/>
      <c r="N11" s="272"/>
      <c r="O11" s="272"/>
      <c r="P11" s="272"/>
      <c r="Q11" s="272"/>
      <c r="R11" s="282"/>
      <c r="S11" s="288"/>
      <c r="T11" s="270"/>
      <c r="U11" s="272"/>
      <c r="V11" s="272"/>
      <c r="W11" s="282"/>
      <c r="X11" s="272"/>
      <c r="Y11" s="272"/>
      <c r="Z11" s="272"/>
      <c r="AA11" s="277"/>
      <c r="AB11" s="275"/>
      <c r="AC11" s="280"/>
    </row>
    <row r="12" spans="1:29" s="67" customFormat="1" ht="6" customHeight="1" x14ac:dyDescent="0.25">
      <c r="A12" s="61">
        <v>1</v>
      </c>
      <c r="B12" s="120">
        <v>2</v>
      </c>
      <c r="C12" s="130">
        <v>3</v>
      </c>
      <c r="D12" s="63">
        <v>4</v>
      </c>
      <c r="E12" s="64">
        <v>5</v>
      </c>
      <c r="F12" s="62">
        <v>6</v>
      </c>
      <c r="G12" s="63">
        <v>7</v>
      </c>
      <c r="H12" s="65">
        <v>8</v>
      </c>
      <c r="I12" s="66">
        <v>9</v>
      </c>
      <c r="J12" s="63">
        <v>10</v>
      </c>
      <c r="K12" s="63">
        <v>11</v>
      </c>
      <c r="L12" s="63">
        <v>12</v>
      </c>
      <c r="M12" s="64">
        <v>13</v>
      </c>
      <c r="N12" s="62">
        <v>14</v>
      </c>
      <c r="O12" s="63">
        <v>15</v>
      </c>
      <c r="P12" s="63">
        <v>16</v>
      </c>
      <c r="Q12" s="63">
        <v>17</v>
      </c>
      <c r="R12" s="64">
        <v>18</v>
      </c>
      <c r="S12" s="119">
        <v>19</v>
      </c>
      <c r="T12" s="66">
        <v>20</v>
      </c>
      <c r="U12" s="63">
        <v>21</v>
      </c>
      <c r="V12" s="64">
        <v>22</v>
      </c>
      <c r="W12" s="62">
        <v>22</v>
      </c>
      <c r="X12" s="63">
        <v>23</v>
      </c>
      <c r="Y12" s="63">
        <v>24</v>
      </c>
      <c r="Z12" s="66">
        <v>25</v>
      </c>
      <c r="AA12" s="131">
        <v>26</v>
      </c>
      <c r="AB12" s="66">
        <v>27</v>
      </c>
      <c r="AC12" s="63">
        <v>28</v>
      </c>
    </row>
    <row r="13" spans="1:29" ht="11.25" customHeight="1" x14ac:dyDescent="0.25">
      <c r="A13" s="68" t="s">
        <v>12</v>
      </c>
      <c r="B13" s="121"/>
      <c r="C13" s="264">
        <f>+F3</f>
        <v>20</v>
      </c>
      <c r="D13" s="265"/>
      <c r="E13" s="265"/>
      <c r="F13" s="266">
        <f>+G3</f>
        <v>81</v>
      </c>
      <c r="G13" s="265"/>
      <c r="H13" s="267"/>
      <c r="I13" s="264">
        <f>F3</f>
        <v>20</v>
      </c>
      <c r="J13" s="265"/>
      <c r="K13" s="265"/>
      <c r="L13" s="265"/>
      <c r="M13" s="265"/>
      <c r="N13" s="266">
        <f>G3+H3+I3+J3+A3</f>
        <v>97</v>
      </c>
      <c r="O13" s="268"/>
      <c r="P13" s="268"/>
      <c r="Q13" s="268"/>
      <c r="R13" s="268"/>
      <c r="S13" s="115">
        <f>+Q5</f>
        <v>103</v>
      </c>
      <c r="T13" s="265">
        <f>F3</f>
        <v>20</v>
      </c>
      <c r="U13" s="265"/>
      <c r="V13" s="265"/>
      <c r="W13" s="265"/>
      <c r="X13" s="266">
        <f>G3+H3+I3+J3</f>
        <v>83</v>
      </c>
      <c r="Y13" s="265"/>
      <c r="Z13" s="265"/>
      <c r="AA13" s="267"/>
      <c r="AB13" s="126"/>
      <c r="AC13" s="69"/>
    </row>
    <row r="14" spans="1:29" ht="10.5" customHeight="1" x14ac:dyDescent="0.2">
      <c r="A14" s="70" t="s">
        <v>13</v>
      </c>
      <c r="B14" s="122"/>
      <c r="C14" s="132">
        <v>150</v>
      </c>
      <c r="D14" s="72">
        <v>150</v>
      </c>
      <c r="E14" s="73">
        <v>40</v>
      </c>
      <c r="F14" s="74">
        <v>200</v>
      </c>
      <c r="G14" s="71">
        <v>200</v>
      </c>
      <c r="H14" s="75">
        <v>50</v>
      </c>
      <c r="I14" s="71">
        <v>150</v>
      </c>
      <c r="J14" s="76">
        <v>20</v>
      </c>
      <c r="K14" s="71">
        <v>150</v>
      </c>
      <c r="L14" s="72">
        <v>15</v>
      </c>
      <c r="M14" s="73">
        <v>100</v>
      </c>
      <c r="N14" s="74">
        <v>200</v>
      </c>
      <c r="O14" s="71">
        <v>25</v>
      </c>
      <c r="P14" s="71">
        <v>200</v>
      </c>
      <c r="Q14" s="71">
        <v>19</v>
      </c>
      <c r="R14" s="77">
        <v>150</v>
      </c>
      <c r="S14" s="115">
        <v>200</v>
      </c>
      <c r="T14" s="71">
        <v>60</v>
      </c>
      <c r="U14" s="72">
        <v>40</v>
      </c>
      <c r="V14" s="73">
        <v>25</v>
      </c>
      <c r="W14" s="77">
        <v>150</v>
      </c>
      <c r="X14" s="74">
        <v>100</v>
      </c>
      <c r="Y14" s="71">
        <v>50</v>
      </c>
      <c r="Z14" s="72">
        <v>30</v>
      </c>
      <c r="AA14" s="133">
        <v>200</v>
      </c>
      <c r="AB14" s="127"/>
      <c r="AC14" s="78"/>
    </row>
    <row r="15" spans="1:29" ht="9.6" customHeight="1" x14ac:dyDescent="0.2">
      <c r="A15" s="79"/>
      <c r="B15" s="123"/>
      <c r="C15" s="134"/>
      <c r="D15" s="81"/>
      <c r="E15" s="82"/>
      <c r="F15" s="80"/>
      <c r="G15" s="81"/>
      <c r="H15" s="83"/>
      <c r="I15" s="84"/>
      <c r="J15" s="81"/>
      <c r="K15" s="81"/>
      <c r="L15" s="81"/>
      <c r="M15" s="82"/>
      <c r="N15" s="80"/>
      <c r="O15" s="81"/>
      <c r="P15" s="81"/>
      <c r="Q15" s="81"/>
      <c r="R15" s="82"/>
      <c r="S15" s="116"/>
      <c r="T15" s="84">
        <v>0.11799999999999999</v>
      </c>
      <c r="U15" s="81"/>
      <c r="V15" s="81"/>
      <c r="W15" s="82"/>
      <c r="X15" s="103">
        <v>0.18099999999999999</v>
      </c>
      <c r="Y15" s="81"/>
      <c r="Z15" s="81"/>
      <c r="AA15" s="83"/>
      <c r="AB15" s="128"/>
      <c r="AC15" s="85"/>
    </row>
    <row r="16" spans="1:29" ht="9.6" customHeight="1" x14ac:dyDescent="0.2">
      <c r="A16" s="105" t="s">
        <v>18</v>
      </c>
      <c r="B16" s="124" t="s">
        <v>15</v>
      </c>
      <c r="C16" s="135"/>
      <c r="D16" s="107"/>
      <c r="E16" s="108"/>
      <c r="F16" s="106"/>
      <c r="G16" s="107"/>
      <c r="H16" s="109"/>
      <c r="I16" s="110"/>
      <c r="J16" s="107"/>
      <c r="K16" s="107"/>
      <c r="L16" s="107"/>
      <c r="M16" s="108"/>
      <c r="N16" s="106"/>
      <c r="O16" s="107"/>
      <c r="P16" s="107"/>
      <c r="Q16" s="107"/>
      <c r="R16" s="108"/>
      <c r="S16" s="117"/>
      <c r="T16" s="110">
        <f>+T13*T15</f>
        <v>2.36</v>
      </c>
      <c r="U16" s="107"/>
      <c r="V16" s="107"/>
      <c r="W16" s="108"/>
      <c r="X16" s="106">
        <f>+X13*X15</f>
        <v>15.023</v>
      </c>
      <c r="Y16" s="110"/>
      <c r="Z16" s="107"/>
      <c r="AA16" s="109"/>
      <c r="AB16" s="129">
        <v>610052</v>
      </c>
      <c r="AC16" s="111">
        <f>SUM(C16:AA16)</f>
        <v>17.382999999999999</v>
      </c>
    </row>
    <row r="17" spans="1:29" ht="9.6" customHeight="1" x14ac:dyDescent="0.2">
      <c r="A17" s="79"/>
      <c r="B17" s="123"/>
      <c r="C17" s="134"/>
      <c r="D17" s="81"/>
      <c r="E17" s="82"/>
      <c r="F17" s="80"/>
      <c r="G17" s="81"/>
      <c r="H17" s="83"/>
      <c r="I17" s="84"/>
      <c r="J17" s="81"/>
      <c r="K17" s="81"/>
      <c r="L17" s="81"/>
      <c r="M17" s="82">
        <v>0.2</v>
      </c>
      <c r="N17" s="80"/>
      <c r="O17" s="81"/>
      <c r="P17" s="81"/>
      <c r="Q17" s="81"/>
      <c r="R17" s="82">
        <v>0.2</v>
      </c>
      <c r="S17" s="116"/>
      <c r="T17" s="84"/>
      <c r="U17" s="84"/>
      <c r="V17" s="84"/>
      <c r="W17" s="102"/>
      <c r="X17" s="104"/>
      <c r="Y17" s="81"/>
      <c r="Z17" s="81"/>
      <c r="AA17" s="83"/>
      <c r="AB17" s="128"/>
      <c r="AC17" s="85"/>
    </row>
    <row r="18" spans="1:29" ht="9.6" customHeight="1" x14ac:dyDescent="0.2">
      <c r="A18" s="105" t="s">
        <v>133</v>
      </c>
      <c r="B18" s="124" t="s">
        <v>68</v>
      </c>
      <c r="C18" s="135"/>
      <c r="D18" s="107"/>
      <c r="E18" s="108"/>
      <c r="F18" s="106"/>
      <c r="G18" s="107"/>
      <c r="H18" s="109"/>
      <c r="I18" s="110"/>
      <c r="J18" s="107"/>
      <c r="K18" s="107"/>
      <c r="L18" s="107"/>
      <c r="M18" s="108">
        <f>+I13*M17</f>
        <v>4</v>
      </c>
      <c r="N18" s="106"/>
      <c r="O18" s="107"/>
      <c r="P18" s="107"/>
      <c r="Q18" s="107"/>
      <c r="R18" s="108">
        <f>+N13*R17</f>
        <v>19.400000000000002</v>
      </c>
      <c r="S18" s="117"/>
      <c r="T18" s="110"/>
      <c r="U18" s="110"/>
      <c r="V18" s="110"/>
      <c r="W18" s="110"/>
      <c r="X18" s="106"/>
      <c r="Y18" s="107"/>
      <c r="Z18" s="107"/>
      <c r="AA18" s="109"/>
      <c r="AB18" s="129">
        <v>615018</v>
      </c>
      <c r="AC18" s="111">
        <f>SUM(C18:AA18)</f>
        <v>23.400000000000002</v>
      </c>
    </row>
    <row r="19" spans="1:29" ht="9.6" customHeight="1" x14ac:dyDescent="0.2">
      <c r="A19" s="79"/>
      <c r="B19" s="125"/>
      <c r="C19" s="134">
        <v>7.0000000000000001E-3</v>
      </c>
      <c r="D19" s="81"/>
      <c r="E19" s="82"/>
      <c r="F19" s="80">
        <v>4.0000000000000001E-3</v>
      </c>
      <c r="G19" s="81"/>
      <c r="H19" s="83"/>
      <c r="I19" s="84"/>
      <c r="J19" s="81"/>
      <c r="K19" s="81">
        <v>3.5999999999999999E-3</v>
      </c>
      <c r="L19" s="81"/>
      <c r="M19" s="82"/>
      <c r="N19" s="80"/>
      <c r="O19" s="81"/>
      <c r="P19" s="81">
        <v>3.1999999999999997E-3</v>
      </c>
      <c r="Q19" s="81"/>
      <c r="R19" s="82"/>
      <c r="S19" s="116"/>
      <c r="T19" s="84"/>
      <c r="U19" s="81"/>
      <c r="V19" s="81">
        <v>5.4000000000000003E-3</v>
      </c>
      <c r="W19" s="82"/>
      <c r="X19" s="80"/>
      <c r="Y19" s="81"/>
      <c r="Z19" s="81">
        <v>6.024691358024691E-3</v>
      </c>
      <c r="AA19" s="83"/>
      <c r="AB19" s="128"/>
      <c r="AC19" s="85"/>
    </row>
    <row r="20" spans="1:29" ht="9.6" customHeight="1" x14ac:dyDescent="0.2">
      <c r="A20" s="105" t="s">
        <v>20</v>
      </c>
      <c r="B20" s="124" t="s">
        <v>15</v>
      </c>
      <c r="C20" s="135">
        <f>+C13*C19</f>
        <v>0.14000000000000001</v>
      </c>
      <c r="D20" s="107"/>
      <c r="E20" s="113"/>
      <c r="F20" s="106">
        <f>+F13*F19</f>
        <v>0.32400000000000001</v>
      </c>
      <c r="G20" s="107"/>
      <c r="H20" s="109"/>
      <c r="I20" s="110"/>
      <c r="J20" s="107"/>
      <c r="K20" s="107">
        <f>+K19*I13</f>
        <v>7.1999999999999995E-2</v>
      </c>
      <c r="L20" s="107"/>
      <c r="M20" s="108"/>
      <c r="N20" s="106"/>
      <c r="O20" s="107"/>
      <c r="P20" s="107">
        <f>+P19*N13</f>
        <v>0.31039999999999995</v>
      </c>
      <c r="Q20" s="107"/>
      <c r="R20" s="108"/>
      <c r="S20" s="117"/>
      <c r="T20" s="110"/>
      <c r="U20" s="107"/>
      <c r="V20" s="107">
        <f>+V19*T13</f>
        <v>0.10800000000000001</v>
      </c>
      <c r="W20" s="108"/>
      <c r="X20" s="106"/>
      <c r="Y20" s="107"/>
      <c r="Z20" s="107">
        <f>+Z19*X13</f>
        <v>0.50004938271604937</v>
      </c>
      <c r="AA20" s="109"/>
      <c r="AB20" s="129">
        <v>612001</v>
      </c>
      <c r="AC20" s="111">
        <f>SUM(C20:AA20)</f>
        <v>1.4544493827160494</v>
      </c>
    </row>
    <row r="21" spans="1:29" ht="9.6" customHeight="1" x14ac:dyDescent="0.2">
      <c r="A21" s="79"/>
      <c r="B21" s="123"/>
      <c r="C21" s="134">
        <v>0.18000000000000002</v>
      </c>
      <c r="D21" s="81"/>
      <c r="E21" s="101"/>
      <c r="F21" s="80">
        <v>0.13333333333333333</v>
      </c>
      <c r="G21" s="81"/>
      <c r="H21" s="83"/>
      <c r="I21" s="84">
        <v>0.18</v>
      </c>
      <c r="J21" s="81"/>
      <c r="K21" s="81"/>
      <c r="L21" s="81"/>
      <c r="M21" s="82"/>
      <c r="N21" s="80">
        <v>0.20736842105263156</v>
      </c>
      <c r="O21" s="81"/>
      <c r="P21" s="100"/>
      <c r="Q21" s="81"/>
      <c r="R21" s="82"/>
      <c r="S21" s="116"/>
      <c r="T21" s="84"/>
      <c r="U21" s="81"/>
      <c r="V21" s="81"/>
      <c r="W21" s="82"/>
      <c r="X21" s="80"/>
      <c r="Y21" s="81"/>
      <c r="Z21" s="81"/>
      <c r="AA21" s="83"/>
      <c r="AB21" s="128"/>
      <c r="AC21" s="85"/>
    </row>
    <row r="22" spans="1:29" ht="9.6" customHeight="1" x14ac:dyDescent="0.2">
      <c r="A22" s="105" t="s">
        <v>22</v>
      </c>
      <c r="B22" s="124" t="s">
        <v>15</v>
      </c>
      <c r="C22" s="135">
        <f>+C21*C13</f>
        <v>3.6000000000000005</v>
      </c>
      <c r="D22" s="107"/>
      <c r="E22" s="108"/>
      <c r="F22" s="106">
        <f>+F21*F13</f>
        <v>10.8</v>
      </c>
      <c r="G22" s="107"/>
      <c r="H22" s="109"/>
      <c r="I22" s="107">
        <f>+I21*I13</f>
        <v>3.5999999999999996</v>
      </c>
      <c r="J22" s="107"/>
      <c r="K22" s="107"/>
      <c r="L22" s="107"/>
      <c r="M22" s="108"/>
      <c r="N22" s="106">
        <f>+N21*N13</f>
        <v>20.114736842105263</v>
      </c>
      <c r="O22" s="107"/>
      <c r="P22" s="107"/>
      <c r="Q22" s="107"/>
      <c r="R22" s="108"/>
      <c r="S22" s="117"/>
      <c r="T22" s="110"/>
      <c r="U22" s="107"/>
      <c r="V22" s="107"/>
      <c r="W22" s="108"/>
      <c r="X22" s="106"/>
      <c r="Y22" s="107"/>
      <c r="Z22" s="107"/>
      <c r="AA22" s="109"/>
      <c r="AB22" s="129">
        <v>612036</v>
      </c>
      <c r="AC22" s="111">
        <f>SUM(C22:AA22)</f>
        <v>38.114736842105259</v>
      </c>
    </row>
    <row r="23" spans="1:29" ht="9.6" customHeight="1" x14ac:dyDescent="0.2">
      <c r="A23" s="79"/>
      <c r="B23" s="123"/>
      <c r="C23" s="136"/>
      <c r="D23" s="81"/>
      <c r="E23" s="82"/>
      <c r="F23" s="80"/>
      <c r="G23" s="81"/>
      <c r="H23" s="83"/>
      <c r="I23" s="81"/>
      <c r="J23" s="81"/>
      <c r="K23" s="81"/>
      <c r="L23" s="81">
        <v>2.7000000000000003E-2</v>
      </c>
      <c r="M23" s="82"/>
      <c r="N23" s="80"/>
      <c r="O23" s="81"/>
      <c r="P23" s="81"/>
      <c r="Q23" s="81">
        <v>3.0105263157894736E-2</v>
      </c>
      <c r="R23" s="82"/>
      <c r="S23" s="116"/>
      <c r="T23" s="84"/>
      <c r="U23" s="81"/>
      <c r="V23" s="81"/>
      <c r="W23" s="82"/>
      <c r="X23" s="80"/>
      <c r="Y23" s="81"/>
      <c r="Z23" s="81"/>
      <c r="AA23" s="83"/>
      <c r="AB23" s="128"/>
      <c r="AC23" s="85"/>
    </row>
    <row r="24" spans="1:29" ht="9.6" customHeight="1" x14ac:dyDescent="0.2">
      <c r="A24" s="105" t="s">
        <v>25</v>
      </c>
      <c r="B24" s="124" t="s">
        <v>15</v>
      </c>
      <c r="C24" s="135"/>
      <c r="D24" s="107"/>
      <c r="E24" s="108"/>
      <c r="F24" s="106"/>
      <c r="G24" s="107"/>
      <c r="H24" s="109"/>
      <c r="I24" s="110"/>
      <c r="J24" s="107"/>
      <c r="K24" s="107"/>
      <c r="L24" s="107">
        <f>+L23*I13</f>
        <v>0.54</v>
      </c>
      <c r="M24" s="108"/>
      <c r="N24" s="106"/>
      <c r="O24" s="107"/>
      <c r="P24" s="107"/>
      <c r="Q24" s="107">
        <f>+Q23*N13</f>
        <v>2.9202105263157891</v>
      </c>
      <c r="R24" s="108"/>
      <c r="S24" s="117"/>
      <c r="T24" s="110"/>
      <c r="U24" s="107"/>
      <c r="V24" s="107"/>
      <c r="W24" s="108"/>
      <c r="X24" s="106"/>
      <c r="Y24" s="107"/>
      <c r="Z24" s="107"/>
      <c r="AA24" s="109"/>
      <c r="AB24" s="129">
        <v>612060</v>
      </c>
      <c r="AC24" s="111">
        <f>SUM(C24:AA24)</f>
        <v>3.4602105263157892</v>
      </c>
    </row>
    <row r="25" spans="1:29" ht="9.6" customHeight="1" x14ac:dyDescent="0.2">
      <c r="A25" s="79"/>
      <c r="B25" s="123"/>
      <c r="C25" s="134"/>
      <c r="D25" s="81"/>
      <c r="E25" s="82"/>
      <c r="F25" s="80"/>
      <c r="G25" s="81"/>
      <c r="H25" s="83"/>
      <c r="I25" s="84"/>
      <c r="J25" s="81"/>
      <c r="K25" s="81">
        <v>0.19800000000000001</v>
      </c>
      <c r="L25" s="81"/>
      <c r="M25" s="82"/>
      <c r="N25" s="80"/>
      <c r="O25" s="81"/>
      <c r="P25" s="81">
        <v>0.22147368421052629</v>
      </c>
      <c r="Q25" s="81"/>
      <c r="R25" s="82"/>
      <c r="S25" s="116"/>
      <c r="T25" s="84"/>
      <c r="U25" s="81"/>
      <c r="V25" s="81"/>
      <c r="W25" s="82"/>
      <c r="X25" s="80"/>
      <c r="Y25" s="81"/>
      <c r="Z25" s="81"/>
      <c r="AA25" s="83"/>
      <c r="AB25" s="128"/>
      <c r="AC25" s="85"/>
    </row>
    <row r="26" spans="1:29" ht="9.6" customHeight="1" x14ac:dyDescent="0.2">
      <c r="A26" s="105" t="s">
        <v>26</v>
      </c>
      <c r="B26" s="124" t="s">
        <v>15</v>
      </c>
      <c r="C26" s="135"/>
      <c r="D26" s="107"/>
      <c r="E26" s="108"/>
      <c r="F26" s="106"/>
      <c r="G26" s="107"/>
      <c r="H26" s="109"/>
      <c r="I26" s="110"/>
      <c r="J26" s="107"/>
      <c r="K26" s="107">
        <f>+K25*I13</f>
        <v>3.96</v>
      </c>
      <c r="L26" s="107"/>
      <c r="M26" s="108"/>
      <c r="N26" s="106"/>
      <c r="O26" s="107"/>
      <c r="P26" s="107">
        <f>+P25*N13</f>
        <v>21.482947368421051</v>
      </c>
      <c r="Q26" s="107"/>
      <c r="R26" s="108"/>
      <c r="S26" s="117"/>
      <c r="T26" s="110"/>
      <c r="U26" s="107"/>
      <c r="V26" s="107"/>
      <c r="W26" s="108"/>
      <c r="X26" s="106"/>
      <c r="Y26" s="107"/>
      <c r="Z26" s="107"/>
      <c r="AA26" s="109"/>
      <c r="AB26" s="129">
        <v>612067</v>
      </c>
      <c r="AC26" s="111">
        <f>SUM(C26:AA26)</f>
        <v>25.442947368421052</v>
      </c>
    </row>
    <row r="27" spans="1:29" ht="9.6" customHeight="1" x14ac:dyDescent="0.2">
      <c r="A27" s="79"/>
      <c r="B27" s="123"/>
      <c r="C27" s="134"/>
      <c r="D27" s="81"/>
      <c r="E27" s="82"/>
      <c r="F27" s="80"/>
      <c r="G27" s="81"/>
      <c r="H27" s="83"/>
      <c r="I27" s="84"/>
      <c r="J27" s="81"/>
      <c r="K27" s="81"/>
      <c r="L27" s="81"/>
      <c r="M27" s="82"/>
      <c r="N27" s="80"/>
      <c r="O27" s="81"/>
      <c r="P27" s="81"/>
      <c r="Q27" s="81"/>
      <c r="R27" s="82"/>
      <c r="S27" s="116"/>
      <c r="T27" s="84"/>
      <c r="U27" s="81"/>
      <c r="V27" s="81"/>
      <c r="W27" s="82"/>
      <c r="X27" s="80"/>
      <c r="Y27" s="81"/>
      <c r="Z27" s="81"/>
      <c r="AA27" s="83"/>
      <c r="AB27" s="128"/>
      <c r="AC27" s="85"/>
    </row>
    <row r="28" spans="1:29" ht="9.6" customHeight="1" x14ac:dyDescent="0.2">
      <c r="A28" s="105" t="s">
        <v>28</v>
      </c>
      <c r="B28" s="124" t="s">
        <v>66</v>
      </c>
      <c r="C28" s="135"/>
      <c r="D28" s="107"/>
      <c r="E28" s="108"/>
      <c r="F28" s="106"/>
      <c r="G28" s="107"/>
      <c r="H28" s="109"/>
      <c r="I28" s="110"/>
      <c r="J28" s="107"/>
      <c r="K28" s="107">
        <v>4</v>
      </c>
      <c r="L28" s="107"/>
      <c r="M28" s="108"/>
      <c r="N28" s="106"/>
      <c r="O28" s="107"/>
      <c r="P28" s="107">
        <v>16</v>
      </c>
      <c r="Q28" s="107"/>
      <c r="R28" s="108"/>
      <c r="S28" s="117"/>
      <c r="T28" s="110"/>
      <c r="U28" s="107"/>
      <c r="V28" s="107"/>
      <c r="W28" s="108"/>
      <c r="X28" s="106"/>
      <c r="Y28" s="107"/>
      <c r="Z28" s="107"/>
      <c r="AA28" s="109"/>
      <c r="AB28" s="129">
        <v>612084</v>
      </c>
      <c r="AC28" s="111">
        <f>SUM(C28:AA28)</f>
        <v>20</v>
      </c>
    </row>
    <row r="29" spans="1:29" ht="9.6" customHeight="1" x14ac:dyDescent="0.2">
      <c r="A29" s="79"/>
      <c r="B29" s="123"/>
      <c r="C29" s="134"/>
      <c r="D29" s="81"/>
      <c r="E29" s="82"/>
      <c r="F29" s="80"/>
      <c r="G29" s="81"/>
      <c r="H29" s="83"/>
      <c r="I29" s="84"/>
      <c r="J29" s="81"/>
      <c r="K29" s="81">
        <v>7.1999999999999995E-2</v>
      </c>
      <c r="L29" s="81"/>
      <c r="M29" s="82"/>
      <c r="N29" s="80"/>
      <c r="O29" s="81"/>
      <c r="P29" s="81">
        <v>9.5999999999999988E-2</v>
      </c>
      <c r="Q29" s="81"/>
      <c r="R29" s="82"/>
      <c r="S29" s="116"/>
      <c r="T29" s="84"/>
      <c r="U29" s="81"/>
      <c r="V29" s="81"/>
      <c r="W29" s="82"/>
      <c r="X29" s="80"/>
      <c r="Y29" s="81"/>
      <c r="Z29" s="81"/>
      <c r="AA29" s="83"/>
      <c r="AB29" s="128"/>
      <c r="AC29" s="85"/>
    </row>
    <row r="30" spans="1:29" ht="9.6" customHeight="1" x14ac:dyDescent="0.2">
      <c r="A30" s="105" t="s">
        <v>29</v>
      </c>
      <c r="B30" s="124" t="s">
        <v>15</v>
      </c>
      <c r="C30" s="135"/>
      <c r="D30" s="107"/>
      <c r="E30" s="108"/>
      <c r="F30" s="106"/>
      <c r="G30" s="107"/>
      <c r="H30" s="109"/>
      <c r="I30" s="110"/>
      <c r="J30" s="107"/>
      <c r="K30" s="107">
        <f>+K29*I13</f>
        <v>1.44</v>
      </c>
      <c r="L30" s="107"/>
      <c r="M30" s="108"/>
      <c r="N30" s="106"/>
      <c r="O30" s="107"/>
      <c r="P30" s="107">
        <f>+P29*N13</f>
        <v>9.3119999999999994</v>
      </c>
      <c r="Q30" s="107"/>
      <c r="R30" s="108"/>
      <c r="S30" s="117"/>
      <c r="T30" s="110"/>
      <c r="U30" s="107"/>
      <c r="V30" s="107"/>
      <c r="W30" s="108"/>
      <c r="X30" s="106"/>
      <c r="Y30" s="107"/>
      <c r="Z30" s="107"/>
      <c r="AA30" s="109"/>
      <c r="AB30" s="129">
        <v>613001</v>
      </c>
      <c r="AC30" s="111">
        <f>SUM(C30:AA30)</f>
        <v>10.751999999999999</v>
      </c>
    </row>
    <row r="31" spans="1:29" ht="9.6" customHeight="1" x14ac:dyDescent="0.2">
      <c r="A31" s="79"/>
      <c r="B31" s="123"/>
      <c r="C31" s="134">
        <v>9.6000000000000002E-2</v>
      </c>
      <c r="D31" s="81"/>
      <c r="E31" s="82"/>
      <c r="F31" s="80">
        <v>6.247619047619047E-2</v>
      </c>
      <c r="G31" s="81"/>
      <c r="H31" s="83"/>
      <c r="I31" s="84"/>
      <c r="J31" s="81"/>
      <c r="K31" s="81"/>
      <c r="L31" s="81"/>
      <c r="M31" s="82"/>
      <c r="N31" s="80"/>
      <c r="O31" s="81"/>
      <c r="P31" s="81"/>
      <c r="Q31" s="81"/>
      <c r="R31" s="82"/>
      <c r="S31" s="116"/>
      <c r="T31" s="84"/>
      <c r="U31" s="81"/>
      <c r="V31" s="81"/>
      <c r="W31" s="82"/>
      <c r="X31" s="80"/>
      <c r="Y31" s="81"/>
      <c r="Z31" s="81"/>
      <c r="AA31" s="83"/>
      <c r="AB31" s="128"/>
      <c r="AC31" s="85"/>
    </row>
    <row r="32" spans="1:29" ht="9.6" customHeight="1" x14ac:dyDescent="0.2">
      <c r="A32" s="105" t="s">
        <v>107</v>
      </c>
      <c r="B32" s="124" t="s">
        <v>15</v>
      </c>
      <c r="C32" s="135">
        <f>C31*C13</f>
        <v>1.92</v>
      </c>
      <c r="D32" s="107"/>
      <c r="E32" s="108"/>
      <c r="F32" s="106">
        <f>F31*F13</f>
        <v>5.0605714285714285</v>
      </c>
      <c r="G32" s="107"/>
      <c r="H32" s="109"/>
      <c r="I32" s="110"/>
      <c r="J32" s="107"/>
      <c r="K32" s="107"/>
      <c r="L32" s="107"/>
      <c r="M32" s="108"/>
      <c r="N32" s="106"/>
      <c r="O32" s="107"/>
      <c r="P32" s="107"/>
      <c r="Q32" s="107"/>
      <c r="R32" s="108"/>
      <c r="S32" s="117"/>
      <c r="T32" s="110"/>
      <c r="U32" s="107"/>
      <c r="V32" s="107"/>
      <c r="W32" s="108"/>
      <c r="X32" s="106"/>
      <c r="Y32" s="107"/>
      <c r="Z32" s="107"/>
      <c r="AA32" s="109"/>
      <c r="AB32" s="129">
        <v>613029</v>
      </c>
      <c r="AC32" s="111">
        <f>SUM(C32:AA32)</f>
        <v>6.9805714285714284</v>
      </c>
    </row>
    <row r="33" spans="1:29" ht="9.6" customHeight="1" x14ac:dyDescent="0.2">
      <c r="A33" s="79"/>
      <c r="B33" s="123"/>
      <c r="C33" s="134"/>
      <c r="D33" s="81"/>
      <c r="E33" s="82"/>
      <c r="F33" s="80"/>
      <c r="G33" s="81"/>
      <c r="H33" s="83"/>
      <c r="I33" s="84">
        <v>2.1600000000000001E-2</v>
      </c>
      <c r="J33" s="81"/>
      <c r="K33" s="81"/>
      <c r="L33" s="81"/>
      <c r="M33" s="82"/>
      <c r="N33" s="80">
        <v>2.703157894736842E-2</v>
      </c>
      <c r="O33" s="81"/>
      <c r="P33" s="81"/>
      <c r="Q33" s="81"/>
      <c r="R33" s="82"/>
      <c r="S33" s="116"/>
      <c r="T33" s="84"/>
      <c r="U33" s="81"/>
      <c r="V33" s="81"/>
      <c r="W33" s="82"/>
      <c r="X33" s="80"/>
      <c r="Y33" s="81"/>
      <c r="Z33" s="81"/>
      <c r="AA33" s="83"/>
      <c r="AB33" s="128"/>
      <c r="AC33" s="85"/>
    </row>
    <row r="34" spans="1:29" ht="9.6" customHeight="1" x14ac:dyDescent="0.2">
      <c r="A34" s="105" t="s">
        <v>31</v>
      </c>
      <c r="B34" s="124" t="s">
        <v>15</v>
      </c>
      <c r="C34" s="135"/>
      <c r="D34" s="107"/>
      <c r="E34" s="108"/>
      <c r="F34" s="106"/>
      <c r="G34" s="107"/>
      <c r="H34" s="109"/>
      <c r="I34" s="107">
        <f>+I33*I13</f>
        <v>0.43200000000000005</v>
      </c>
      <c r="J34" s="107"/>
      <c r="K34" s="107"/>
      <c r="L34" s="107"/>
      <c r="M34" s="108"/>
      <c r="N34" s="106">
        <f>+N33*N13</f>
        <v>2.6220631578947367</v>
      </c>
      <c r="O34" s="107"/>
      <c r="P34" s="107"/>
      <c r="Q34" s="107"/>
      <c r="R34" s="108"/>
      <c r="S34" s="117"/>
      <c r="T34" s="110"/>
      <c r="U34" s="107"/>
      <c r="V34" s="107"/>
      <c r="W34" s="108"/>
      <c r="X34" s="106"/>
      <c r="Y34" s="107"/>
      <c r="Z34" s="107"/>
      <c r="AA34" s="109"/>
      <c r="AB34" s="129">
        <v>613052</v>
      </c>
      <c r="AC34" s="111">
        <f>SUM(C34:AA34)</f>
        <v>3.0540631578947366</v>
      </c>
    </row>
    <row r="35" spans="1:29" ht="9.6" customHeight="1" x14ac:dyDescent="0.2">
      <c r="A35" s="79"/>
      <c r="B35" s="123"/>
      <c r="C35" s="134"/>
      <c r="D35" s="81">
        <v>2.8799999999999999E-2</v>
      </c>
      <c r="E35" s="82"/>
      <c r="F35" s="80"/>
      <c r="G35" s="81">
        <v>0.02</v>
      </c>
      <c r="H35" s="83"/>
      <c r="I35" s="81"/>
      <c r="J35" s="81"/>
      <c r="K35" s="81"/>
      <c r="L35" s="81"/>
      <c r="M35" s="82"/>
      <c r="N35" s="80"/>
      <c r="O35" s="81"/>
      <c r="P35" s="81"/>
      <c r="Q35" s="81"/>
      <c r="R35" s="82"/>
      <c r="S35" s="116"/>
      <c r="T35" s="84"/>
      <c r="U35" s="81"/>
      <c r="V35" s="81"/>
      <c r="W35" s="82">
        <v>2.6600000000000002E-2</v>
      </c>
      <c r="X35" s="80"/>
      <c r="Y35" s="81"/>
      <c r="Z35" s="81"/>
      <c r="AA35" s="83">
        <v>2.5925925925925929E-2</v>
      </c>
      <c r="AB35" s="128"/>
      <c r="AC35" s="85"/>
    </row>
    <row r="36" spans="1:29" ht="9.6" customHeight="1" x14ac:dyDescent="0.2">
      <c r="A36" s="105" t="s">
        <v>33</v>
      </c>
      <c r="B36" s="124" t="s">
        <v>15</v>
      </c>
      <c r="C36" s="135"/>
      <c r="D36" s="107">
        <f>D35*C13</f>
        <v>0.57599999999999996</v>
      </c>
      <c r="E36" s="108"/>
      <c r="F36" s="106"/>
      <c r="G36" s="107">
        <f>G35*F13</f>
        <v>1.62</v>
      </c>
      <c r="H36" s="109"/>
      <c r="I36" s="110"/>
      <c r="J36" s="107"/>
      <c r="K36" s="107"/>
      <c r="L36" s="107"/>
      <c r="M36" s="108"/>
      <c r="N36" s="106"/>
      <c r="O36" s="107"/>
      <c r="P36" s="107"/>
      <c r="Q36" s="107"/>
      <c r="R36" s="108"/>
      <c r="S36" s="117"/>
      <c r="T36" s="110"/>
      <c r="U36" s="107"/>
      <c r="V36" s="107"/>
      <c r="W36" s="107">
        <f>+W35*T13</f>
        <v>0.53200000000000003</v>
      </c>
      <c r="X36" s="106"/>
      <c r="Y36" s="107"/>
      <c r="Z36" s="107"/>
      <c r="AA36" s="109">
        <f>+AA35*X13</f>
        <v>2.1518518518518519</v>
      </c>
      <c r="AB36" s="129">
        <v>614002</v>
      </c>
      <c r="AC36" s="111">
        <f>SUM(C36:AA36)</f>
        <v>4.8798518518518517</v>
      </c>
    </row>
    <row r="37" spans="1:29" ht="9.6" customHeight="1" x14ac:dyDescent="0.2">
      <c r="A37" s="79"/>
      <c r="B37" s="123"/>
      <c r="C37" s="134"/>
      <c r="D37" s="81"/>
      <c r="E37" s="82"/>
      <c r="F37" s="80"/>
      <c r="G37" s="81"/>
      <c r="H37" s="83"/>
      <c r="I37" s="84"/>
      <c r="J37" s="81"/>
      <c r="K37" s="81">
        <v>5.0000000000000001E-3</v>
      </c>
      <c r="L37" s="81"/>
      <c r="M37" s="82"/>
      <c r="N37" s="80"/>
      <c r="O37" s="81"/>
      <c r="P37" s="81">
        <v>4.2105263157894736E-3</v>
      </c>
      <c r="Q37" s="81"/>
      <c r="R37" s="82"/>
      <c r="S37" s="116"/>
      <c r="T37" s="84"/>
      <c r="U37" s="81"/>
      <c r="V37" s="81"/>
      <c r="W37" s="81"/>
      <c r="X37" s="80"/>
      <c r="Y37" s="81"/>
      <c r="Z37" s="81"/>
      <c r="AA37" s="83"/>
      <c r="AB37" s="128"/>
      <c r="AC37" s="85"/>
    </row>
    <row r="38" spans="1:29" ht="9.6" customHeight="1" x14ac:dyDescent="0.2">
      <c r="A38" s="105" t="s">
        <v>67</v>
      </c>
      <c r="B38" s="124" t="s">
        <v>15</v>
      </c>
      <c r="C38" s="135"/>
      <c r="D38" s="107"/>
      <c r="E38" s="108"/>
      <c r="F38" s="106"/>
      <c r="G38" s="107"/>
      <c r="H38" s="109"/>
      <c r="I38" s="110"/>
      <c r="J38" s="107"/>
      <c r="K38" s="107">
        <f>K37*I13</f>
        <v>0.1</v>
      </c>
      <c r="L38" s="107"/>
      <c r="M38" s="108"/>
      <c r="N38" s="106"/>
      <c r="O38" s="107"/>
      <c r="P38" s="107">
        <f>P37*N13</f>
        <v>0.40842105263157896</v>
      </c>
      <c r="Q38" s="107"/>
      <c r="R38" s="108"/>
      <c r="S38" s="117"/>
      <c r="T38" s="110"/>
      <c r="U38" s="107"/>
      <c r="V38" s="107"/>
      <c r="W38" s="108"/>
      <c r="X38" s="106"/>
      <c r="Y38" s="107"/>
      <c r="Z38" s="107"/>
      <c r="AA38" s="109"/>
      <c r="AB38" s="129">
        <v>614004</v>
      </c>
      <c r="AC38" s="111">
        <f>SUM(C38:AA38)</f>
        <v>0.508421052631579</v>
      </c>
    </row>
    <row r="39" spans="1:29" ht="9.6" customHeight="1" x14ac:dyDescent="0.2">
      <c r="A39" s="79"/>
      <c r="B39" s="123"/>
      <c r="C39" s="134"/>
      <c r="D39" s="81"/>
      <c r="E39" s="82">
        <v>9.5999999999999992E-3</v>
      </c>
      <c r="F39" s="80"/>
      <c r="G39" s="81"/>
      <c r="H39" s="83">
        <v>4.6666666666666697E-2</v>
      </c>
      <c r="I39" s="84"/>
      <c r="J39" s="81"/>
      <c r="K39" s="81"/>
      <c r="L39" s="81"/>
      <c r="M39" s="82"/>
      <c r="N39" s="80"/>
      <c r="O39" s="81"/>
      <c r="P39" s="81"/>
      <c r="Q39" s="81"/>
      <c r="R39" s="82"/>
      <c r="S39" s="116"/>
      <c r="T39" s="84"/>
      <c r="U39" s="81"/>
      <c r="V39" s="81"/>
      <c r="W39" s="82"/>
      <c r="X39" s="80"/>
      <c r="Y39" s="81"/>
      <c r="Z39" s="81"/>
      <c r="AA39" s="83"/>
      <c r="AB39" s="128"/>
      <c r="AC39" s="85"/>
    </row>
    <row r="40" spans="1:29" ht="9.6" customHeight="1" x14ac:dyDescent="0.2">
      <c r="A40" s="105" t="s">
        <v>35</v>
      </c>
      <c r="B40" s="124" t="s">
        <v>15</v>
      </c>
      <c r="C40" s="135"/>
      <c r="D40" s="107"/>
      <c r="E40" s="108">
        <f>E39*C13</f>
        <v>0.19199999999999998</v>
      </c>
      <c r="F40" s="106"/>
      <c r="G40" s="107"/>
      <c r="H40" s="109">
        <f>H39*F13</f>
        <v>3.7800000000000025</v>
      </c>
      <c r="I40" s="110"/>
      <c r="J40" s="107"/>
      <c r="K40" s="107"/>
      <c r="L40" s="107"/>
      <c r="M40" s="108"/>
      <c r="N40" s="106"/>
      <c r="O40" s="107"/>
      <c r="P40" s="107"/>
      <c r="Q40" s="107"/>
      <c r="R40" s="108"/>
      <c r="S40" s="117"/>
      <c r="T40" s="110"/>
      <c r="U40" s="107"/>
      <c r="V40" s="107"/>
      <c r="W40" s="108"/>
      <c r="X40" s="106"/>
      <c r="Y40" s="107"/>
      <c r="Z40" s="107"/>
      <c r="AA40" s="109"/>
      <c r="AB40" s="129">
        <v>614074</v>
      </c>
      <c r="AC40" s="111">
        <f>SUM(C40:AA40)</f>
        <v>3.9720000000000026</v>
      </c>
    </row>
    <row r="41" spans="1:29" ht="9.6" customHeight="1" x14ac:dyDescent="0.2">
      <c r="A41" s="79"/>
      <c r="B41" s="123"/>
      <c r="C41" s="134"/>
      <c r="D41" s="81"/>
      <c r="E41" s="82">
        <v>4.6666666666666671E-3</v>
      </c>
      <c r="F41" s="80"/>
      <c r="G41" s="81"/>
      <c r="H41" s="83">
        <v>2.5000000000000001E-3</v>
      </c>
      <c r="I41" s="84"/>
      <c r="J41" s="81"/>
      <c r="K41" s="81"/>
      <c r="L41" s="81"/>
      <c r="M41" s="82"/>
      <c r="N41" s="80"/>
      <c r="O41" s="81"/>
      <c r="P41" s="81"/>
      <c r="Q41" s="81"/>
      <c r="R41" s="82"/>
      <c r="S41" s="116"/>
      <c r="T41" s="84"/>
      <c r="U41" s="81"/>
      <c r="V41" s="81"/>
      <c r="W41" s="82"/>
      <c r="X41" s="80"/>
      <c r="Y41" s="81"/>
      <c r="Z41" s="81"/>
      <c r="AA41" s="83"/>
      <c r="AB41" s="128"/>
      <c r="AC41" s="85"/>
    </row>
    <row r="42" spans="1:29" ht="9.6" customHeight="1" x14ac:dyDescent="0.2">
      <c r="A42" s="105" t="s">
        <v>37</v>
      </c>
      <c r="B42" s="124" t="s">
        <v>15</v>
      </c>
      <c r="C42" s="135"/>
      <c r="D42" s="107"/>
      <c r="E42" s="108">
        <f>E41*C13</f>
        <v>9.3333333333333338E-2</v>
      </c>
      <c r="F42" s="106"/>
      <c r="G42" s="107"/>
      <c r="H42" s="109">
        <f>H41*F13</f>
        <v>0.20250000000000001</v>
      </c>
      <c r="I42" s="110"/>
      <c r="J42" s="107"/>
      <c r="K42" s="107"/>
      <c r="L42" s="107"/>
      <c r="M42" s="108"/>
      <c r="N42" s="106"/>
      <c r="O42" s="107"/>
      <c r="P42" s="107"/>
      <c r="Q42" s="107"/>
      <c r="R42" s="108"/>
      <c r="S42" s="117"/>
      <c r="T42" s="110"/>
      <c r="U42" s="107"/>
      <c r="V42" s="107"/>
      <c r="W42" s="108"/>
      <c r="X42" s="106"/>
      <c r="Y42" s="107"/>
      <c r="Z42" s="107"/>
      <c r="AA42" s="109"/>
      <c r="AB42" s="129">
        <v>615033</v>
      </c>
      <c r="AC42" s="111">
        <f>SUM(C42:AA42)</f>
        <v>0.29583333333333334</v>
      </c>
    </row>
    <row r="43" spans="1:29" ht="9.6" customHeight="1" x14ac:dyDescent="0.2">
      <c r="A43" s="79"/>
      <c r="B43" s="123"/>
      <c r="C43" s="134"/>
      <c r="D43" s="81"/>
      <c r="E43" s="82"/>
      <c r="F43" s="80"/>
      <c r="G43" s="81"/>
      <c r="H43" s="83"/>
      <c r="I43" s="84"/>
      <c r="J43" s="81"/>
      <c r="K43" s="81"/>
      <c r="L43" s="81"/>
      <c r="M43" s="82"/>
      <c r="N43" s="80"/>
      <c r="O43" s="81"/>
      <c r="P43" s="81"/>
      <c r="Q43" s="81"/>
      <c r="R43" s="82"/>
      <c r="S43" s="116"/>
      <c r="T43" s="84"/>
      <c r="U43" s="81">
        <v>7.1999999999999995E-2</v>
      </c>
      <c r="V43" s="81"/>
      <c r="W43" s="82"/>
      <c r="X43" s="80"/>
      <c r="Y43" s="81">
        <v>8.0987654320987645E-2</v>
      </c>
      <c r="Z43" s="81"/>
      <c r="AA43" s="83"/>
      <c r="AB43" s="128"/>
      <c r="AC43" s="85"/>
    </row>
    <row r="44" spans="1:29" ht="9.6" customHeight="1" x14ac:dyDescent="0.2">
      <c r="A44" s="105" t="s">
        <v>78</v>
      </c>
      <c r="B44" s="124" t="s">
        <v>15</v>
      </c>
      <c r="C44" s="135"/>
      <c r="D44" s="107"/>
      <c r="E44" s="108"/>
      <c r="F44" s="106"/>
      <c r="G44" s="107"/>
      <c r="H44" s="109"/>
      <c r="I44" s="110"/>
      <c r="J44" s="107"/>
      <c r="K44" s="107"/>
      <c r="L44" s="107"/>
      <c r="M44" s="108"/>
      <c r="N44" s="106"/>
      <c r="O44" s="107"/>
      <c r="P44" s="107"/>
      <c r="Q44" s="107"/>
      <c r="R44" s="108"/>
      <c r="S44" s="117"/>
      <c r="T44" s="110"/>
      <c r="U44" s="107">
        <f>U43*T13</f>
        <v>1.44</v>
      </c>
      <c r="V44" s="107"/>
      <c r="W44" s="108"/>
      <c r="X44" s="106"/>
      <c r="Y44" s="107">
        <f>Y43*X13</f>
        <v>6.7219753086419747</v>
      </c>
      <c r="Z44" s="107"/>
      <c r="AA44" s="109"/>
      <c r="AB44" s="129">
        <v>615071</v>
      </c>
      <c r="AC44" s="111">
        <f>SUM(C44:AA44)</f>
        <v>8.1619753086419742</v>
      </c>
    </row>
    <row r="45" spans="1:29" ht="9.6" customHeight="1" x14ac:dyDescent="0.2">
      <c r="A45" s="79"/>
      <c r="B45" s="123"/>
      <c r="C45" s="134"/>
      <c r="D45" s="81"/>
      <c r="E45" s="82"/>
      <c r="F45" s="80"/>
      <c r="G45" s="81"/>
      <c r="H45" s="83"/>
      <c r="I45" s="84"/>
      <c r="J45" s="81"/>
      <c r="K45" s="81"/>
      <c r="L45" s="81"/>
      <c r="M45" s="82">
        <v>0.18</v>
      </c>
      <c r="N45" s="80"/>
      <c r="O45" s="81"/>
      <c r="P45" s="81"/>
      <c r="Q45" s="81"/>
      <c r="R45" s="82">
        <v>0.24631578947368418</v>
      </c>
      <c r="S45" s="116"/>
      <c r="T45" s="84"/>
      <c r="U45" s="81"/>
      <c r="V45" s="81"/>
      <c r="W45" s="82"/>
      <c r="X45" s="80"/>
      <c r="Y45" s="81"/>
      <c r="Z45" s="81"/>
      <c r="AA45" s="83"/>
      <c r="AB45" s="128"/>
      <c r="AC45" s="85"/>
    </row>
    <row r="46" spans="1:29" ht="9.6" customHeight="1" x14ac:dyDescent="0.2">
      <c r="A46" s="105" t="s">
        <v>44</v>
      </c>
      <c r="B46" s="124" t="s">
        <v>15</v>
      </c>
      <c r="C46" s="135"/>
      <c r="D46" s="107"/>
      <c r="E46" s="108"/>
      <c r="F46" s="106"/>
      <c r="G46" s="107"/>
      <c r="H46" s="109"/>
      <c r="I46" s="110"/>
      <c r="J46" s="107"/>
      <c r="K46" s="107"/>
      <c r="L46" s="107"/>
      <c r="M46" s="108">
        <f>M45*I13</f>
        <v>3.5999999999999996</v>
      </c>
      <c r="N46" s="106"/>
      <c r="O46" s="107"/>
      <c r="P46" s="107"/>
      <c r="Q46" s="107"/>
      <c r="R46" s="108">
        <f>R45*N13</f>
        <v>23.892631578947366</v>
      </c>
      <c r="S46" s="117"/>
      <c r="T46" s="110"/>
      <c r="U46" s="107"/>
      <c r="V46" s="107"/>
      <c r="W46" s="108"/>
      <c r="X46" s="106"/>
      <c r="Y46" s="107"/>
      <c r="Z46" s="107"/>
      <c r="AA46" s="109"/>
      <c r="AB46" s="129">
        <v>615098</v>
      </c>
      <c r="AC46" s="111">
        <f>SUM(C46:AA46)</f>
        <v>27.492631578947368</v>
      </c>
    </row>
    <row r="47" spans="1:29" ht="9.6" customHeight="1" x14ac:dyDescent="0.2">
      <c r="A47" s="79"/>
      <c r="B47" s="123"/>
      <c r="C47" s="134"/>
      <c r="D47" s="81"/>
      <c r="E47" s="82"/>
      <c r="F47" s="80"/>
      <c r="G47" s="81"/>
      <c r="H47" s="83"/>
      <c r="I47" s="84"/>
      <c r="J47" s="81">
        <v>4.4999999999999998E-2</v>
      </c>
      <c r="K47" s="81"/>
      <c r="L47" s="81"/>
      <c r="M47" s="82"/>
      <c r="N47" s="80"/>
      <c r="O47" s="81">
        <v>5.3684210526315786E-2</v>
      </c>
      <c r="P47" s="81"/>
      <c r="Q47" s="81"/>
      <c r="R47" s="82"/>
      <c r="S47" s="116"/>
      <c r="T47" s="84"/>
      <c r="U47" s="81"/>
      <c r="V47" s="81"/>
      <c r="W47" s="82"/>
      <c r="X47" s="80"/>
      <c r="Y47" s="81"/>
      <c r="Z47" s="81"/>
      <c r="AA47" s="83"/>
      <c r="AB47" s="128"/>
      <c r="AC47" s="85"/>
    </row>
    <row r="48" spans="1:29" ht="9.6" customHeight="1" x14ac:dyDescent="0.2">
      <c r="A48" s="105" t="s">
        <v>175</v>
      </c>
      <c r="B48" s="124" t="s">
        <v>15</v>
      </c>
      <c r="C48" s="135"/>
      <c r="D48" s="107"/>
      <c r="E48" s="108"/>
      <c r="F48" s="106"/>
      <c r="G48" s="107"/>
      <c r="H48" s="109"/>
      <c r="I48" s="110"/>
      <c r="J48" s="107">
        <f>J47*I13</f>
        <v>0.89999999999999991</v>
      </c>
      <c r="K48" s="107"/>
      <c r="L48" s="107"/>
      <c r="M48" s="108"/>
      <c r="N48" s="106"/>
      <c r="O48" s="107">
        <f>O47*N13</f>
        <v>5.2073684210526316</v>
      </c>
      <c r="P48" s="107"/>
      <c r="Q48" s="107"/>
      <c r="R48" s="108"/>
      <c r="S48" s="117"/>
      <c r="T48" s="110"/>
      <c r="U48" s="107"/>
      <c r="V48" s="107"/>
      <c r="W48" s="108"/>
      <c r="X48" s="106"/>
      <c r="Y48" s="107"/>
      <c r="Z48" s="107"/>
      <c r="AA48" s="109"/>
      <c r="AB48" s="129">
        <v>616002</v>
      </c>
      <c r="AC48" s="111">
        <f>SUM(C48:AA48)</f>
        <v>6.107368421052632</v>
      </c>
    </row>
    <row r="49" spans="1:29" ht="9.6" customHeight="1" x14ac:dyDescent="0.2">
      <c r="A49" s="79"/>
      <c r="B49" s="123"/>
      <c r="C49" s="134"/>
      <c r="D49" s="81"/>
      <c r="E49" s="82"/>
      <c r="F49" s="80"/>
      <c r="G49" s="81"/>
      <c r="H49" s="83"/>
      <c r="I49" s="84"/>
      <c r="J49" s="81"/>
      <c r="K49" s="81"/>
      <c r="L49" s="81"/>
      <c r="M49" s="82"/>
      <c r="N49" s="80"/>
      <c r="O49" s="81"/>
      <c r="P49" s="81"/>
      <c r="Q49" s="81"/>
      <c r="R49" s="82"/>
      <c r="S49" s="116"/>
      <c r="T49" s="84"/>
      <c r="U49" s="81"/>
      <c r="V49" s="81">
        <v>5.4000000000000003E-3</v>
      </c>
      <c r="W49" s="82"/>
      <c r="X49" s="80"/>
      <c r="Y49" s="81"/>
      <c r="Z49" s="81">
        <v>6.024691358024691E-3</v>
      </c>
      <c r="AA49" s="83"/>
      <c r="AB49" s="128"/>
      <c r="AC49" s="85"/>
    </row>
    <row r="50" spans="1:29" ht="9.6" customHeight="1" x14ac:dyDescent="0.2">
      <c r="A50" s="105" t="s">
        <v>180</v>
      </c>
      <c r="B50" s="124" t="s">
        <v>15</v>
      </c>
      <c r="C50" s="135"/>
      <c r="D50" s="107"/>
      <c r="E50" s="108"/>
      <c r="F50" s="106"/>
      <c r="G50" s="107"/>
      <c r="H50" s="109"/>
      <c r="I50" s="110"/>
      <c r="J50" s="107"/>
      <c r="K50" s="107"/>
      <c r="L50" s="107"/>
      <c r="M50" s="108"/>
      <c r="N50" s="106"/>
      <c r="O50" s="107"/>
      <c r="P50" s="107"/>
      <c r="Q50" s="107"/>
      <c r="R50" s="108"/>
      <c r="S50" s="117"/>
      <c r="T50" s="110"/>
      <c r="U50" s="107"/>
      <c r="V50" s="107">
        <f>V49*T13</f>
        <v>0.10800000000000001</v>
      </c>
      <c r="W50" s="108"/>
      <c r="X50" s="106"/>
      <c r="Y50" s="107"/>
      <c r="Z50" s="107">
        <f>Z49*X13</f>
        <v>0.50004938271604937</v>
      </c>
      <c r="AA50" s="109"/>
      <c r="AB50" s="129">
        <v>616009</v>
      </c>
      <c r="AC50" s="111">
        <f>SUM(C50:AA50)</f>
        <v>0.60804938271604936</v>
      </c>
    </row>
    <row r="51" spans="1:29" ht="9.6" customHeight="1" x14ac:dyDescent="0.2">
      <c r="A51" s="79"/>
      <c r="B51" s="123"/>
      <c r="C51" s="134"/>
      <c r="D51" s="81"/>
      <c r="E51" s="82"/>
      <c r="F51" s="80"/>
      <c r="G51" s="81"/>
      <c r="H51" s="83"/>
      <c r="I51" s="84"/>
      <c r="J51" s="81"/>
      <c r="K51" s="81"/>
      <c r="L51" s="81"/>
      <c r="M51" s="82"/>
      <c r="N51" s="80"/>
      <c r="O51" s="81"/>
      <c r="P51" s="81"/>
      <c r="Q51" s="81"/>
      <c r="R51" s="82"/>
      <c r="S51" s="116"/>
      <c r="T51" s="84"/>
      <c r="U51" s="81"/>
      <c r="V51" s="81"/>
      <c r="W51" s="82"/>
      <c r="X51" s="80"/>
      <c r="Y51" s="81"/>
      <c r="Z51" s="81"/>
      <c r="AA51" s="83"/>
      <c r="AB51" s="128"/>
      <c r="AC51" s="85"/>
    </row>
    <row r="52" spans="1:29" ht="10.199999999999999" customHeight="1" x14ac:dyDescent="0.2">
      <c r="A52" s="105" t="s">
        <v>49</v>
      </c>
      <c r="B52" s="124" t="s">
        <v>15</v>
      </c>
      <c r="C52" s="135"/>
      <c r="D52" s="107"/>
      <c r="E52" s="108"/>
      <c r="F52" s="106"/>
      <c r="G52" s="107"/>
      <c r="H52" s="109"/>
      <c r="I52" s="110"/>
      <c r="J52" s="107"/>
      <c r="K52" s="107"/>
      <c r="L52" s="107"/>
      <c r="M52" s="108"/>
      <c r="N52" s="106"/>
      <c r="O52" s="107"/>
      <c r="P52" s="107"/>
      <c r="Q52" s="107"/>
      <c r="R52" s="108"/>
      <c r="S52" s="117"/>
      <c r="T52" s="110"/>
      <c r="U52" s="107"/>
      <c r="V52" s="107"/>
      <c r="W52" s="107">
        <v>7.0000000000000007E-2</v>
      </c>
      <c r="X52" s="106"/>
      <c r="Y52" s="107"/>
      <c r="Z52" s="107"/>
      <c r="AA52" s="109">
        <v>0.23</v>
      </c>
      <c r="AB52" s="129">
        <v>616021</v>
      </c>
      <c r="AC52" s="111">
        <f>SUM(C52:AA52)</f>
        <v>0.30000000000000004</v>
      </c>
    </row>
    <row r="53" spans="1:29" ht="9.6" customHeight="1" x14ac:dyDescent="0.2">
      <c r="A53" s="79"/>
      <c r="B53" s="123"/>
      <c r="C53" s="134"/>
      <c r="D53" s="81">
        <v>3.0000000000000001E-3</v>
      </c>
      <c r="E53" s="82"/>
      <c r="F53" s="80"/>
      <c r="G53" s="81">
        <v>1.2999999999999999E-3</v>
      </c>
      <c r="H53" s="83"/>
      <c r="I53" s="84"/>
      <c r="J53" s="81"/>
      <c r="K53" s="81"/>
      <c r="L53" s="81"/>
      <c r="M53" s="82"/>
      <c r="N53" s="80"/>
      <c r="O53" s="81"/>
      <c r="P53" s="81"/>
      <c r="Q53" s="81"/>
      <c r="R53" s="82"/>
      <c r="S53" s="116"/>
      <c r="T53" s="84"/>
      <c r="U53" s="81"/>
      <c r="V53" s="81"/>
      <c r="W53" s="81"/>
      <c r="X53" s="80"/>
      <c r="Y53" s="81"/>
      <c r="Z53" s="81"/>
      <c r="AA53" s="83"/>
      <c r="AB53" s="128"/>
      <c r="AC53" s="85"/>
    </row>
    <row r="54" spans="1:29" ht="9.6" customHeight="1" x14ac:dyDescent="0.2">
      <c r="A54" s="105" t="s">
        <v>51</v>
      </c>
      <c r="B54" s="124" t="s">
        <v>15</v>
      </c>
      <c r="C54" s="135"/>
      <c r="D54" s="107">
        <f>D53*C13</f>
        <v>0.06</v>
      </c>
      <c r="E54" s="108"/>
      <c r="F54" s="106"/>
      <c r="G54" s="107">
        <f>G53*F13</f>
        <v>0.10529999999999999</v>
      </c>
      <c r="H54" s="109"/>
      <c r="I54" s="110"/>
      <c r="J54" s="107"/>
      <c r="K54" s="107"/>
      <c r="L54" s="107"/>
      <c r="M54" s="108"/>
      <c r="N54" s="106"/>
      <c r="O54" s="107"/>
      <c r="P54" s="107"/>
      <c r="Q54" s="107"/>
      <c r="R54" s="108"/>
      <c r="S54" s="117"/>
      <c r="T54" s="110"/>
      <c r="U54" s="107"/>
      <c r="V54" s="107"/>
      <c r="W54" s="108"/>
      <c r="X54" s="106"/>
      <c r="Y54" s="107"/>
      <c r="Z54" s="107"/>
      <c r="AA54" s="109"/>
      <c r="AB54" s="129">
        <v>616022</v>
      </c>
      <c r="AC54" s="111">
        <f>SUM(C54:AA54)</f>
        <v>0.1653</v>
      </c>
    </row>
    <row r="55" spans="1:29" ht="9.6" customHeight="1" x14ac:dyDescent="0.2">
      <c r="A55" s="79"/>
      <c r="B55" s="123"/>
      <c r="C55" s="134"/>
      <c r="D55" s="81"/>
      <c r="E55" s="82"/>
      <c r="F55" s="80"/>
      <c r="G55" s="81"/>
      <c r="H55" s="83"/>
      <c r="I55" s="84"/>
      <c r="J55" s="81"/>
      <c r="K55" s="81"/>
      <c r="L55" s="81"/>
      <c r="M55" s="82"/>
      <c r="N55" s="80"/>
      <c r="O55" s="81"/>
      <c r="P55" s="81"/>
      <c r="Q55" s="81"/>
      <c r="R55" s="82"/>
      <c r="S55" s="116"/>
      <c r="T55" s="84"/>
      <c r="U55" s="81"/>
      <c r="V55" s="81"/>
      <c r="W55" s="82"/>
      <c r="X55" s="80"/>
      <c r="Y55" s="81"/>
      <c r="Z55" s="81"/>
      <c r="AA55" s="83"/>
      <c r="AB55" s="128"/>
      <c r="AC55" s="85"/>
    </row>
    <row r="56" spans="1:29" ht="9.6" customHeight="1" x14ac:dyDescent="0.2">
      <c r="A56" s="105" t="s">
        <v>55</v>
      </c>
      <c r="B56" s="124" t="s">
        <v>15</v>
      </c>
      <c r="C56" s="135"/>
      <c r="D56" s="107"/>
      <c r="E56" s="108"/>
      <c r="F56" s="106"/>
      <c r="G56" s="107"/>
      <c r="H56" s="109"/>
      <c r="I56" s="110">
        <v>0.1</v>
      </c>
      <c r="J56" s="107"/>
      <c r="K56" s="107"/>
      <c r="L56" s="107"/>
      <c r="M56" s="108"/>
      <c r="N56" s="106"/>
      <c r="O56" s="107"/>
      <c r="P56" s="107"/>
      <c r="Q56" s="107"/>
      <c r="R56" s="108"/>
      <c r="S56" s="117"/>
      <c r="T56" s="110"/>
      <c r="U56" s="107"/>
      <c r="V56" s="107"/>
      <c r="W56" s="108"/>
      <c r="X56" s="106"/>
      <c r="Y56" s="107"/>
      <c r="Z56" s="107"/>
      <c r="AA56" s="109"/>
      <c r="AB56" s="129">
        <v>616042</v>
      </c>
      <c r="AC56" s="111">
        <f>SUM(C56:AA56)</f>
        <v>0.1</v>
      </c>
    </row>
    <row r="57" spans="1:29" ht="9.6" customHeight="1" x14ac:dyDescent="0.2">
      <c r="A57" s="79"/>
      <c r="B57" s="123"/>
      <c r="C57" s="134"/>
      <c r="D57" s="81"/>
      <c r="E57" s="82"/>
      <c r="F57" s="80"/>
      <c r="G57" s="81"/>
      <c r="H57" s="83"/>
      <c r="I57" s="84"/>
      <c r="J57" s="81"/>
      <c r="K57" s="81"/>
      <c r="L57" s="81"/>
      <c r="M57" s="82"/>
      <c r="N57" s="80"/>
      <c r="O57" s="81"/>
      <c r="P57" s="81"/>
      <c r="Q57" s="81"/>
      <c r="R57" s="82"/>
      <c r="S57" s="116">
        <v>0.2</v>
      </c>
      <c r="T57" s="84"/>
      <c r="U57" s="81"/>
      <c r="V57" s="81"/>
      <c r="W57" s="82"/>
      <c r="X57" s="80"/>
      <c r="Y57" s="81"/>
      <c r="Z57" s="81"/>
      <c r="AA57" s="83"/>
      <c r="AB57" s="128"/>
      <c r="AC57" s="85"/>
    </row>
    <row r="58" spans="1:29" ht="9.6" customHeight="1" x14ac:dyDescent="0.2">
      <c r="A58" s="112" t="s">
        <v>69</v>
      </c>
      <c r="B58" s="124" t="s">
        <v>15</v>
      </c>
      <c r="C58" s="135"/>
      <c r="D58" s="107"/>
      <c r="E58" s="108"/>
      <c r="F58" s="106"/>
      <c r="G58" s="107"/>
      <c r="H58" s="109"/>
      <c r="I58" s="110"/>
      <c r="J58" s="107"/>
      <c r="K58" s="107"/>
      <c r="L58" s="107"/>
      <c r="M58" s="108"/>
      <c r="N58" s="106"/>
      <c r="O58" s="107"/>
      <c r="P58" s="107"/>
      <c r="Q58" s="107"/>
      <c r="R58" s="108"/>
      <c r="S58" s="117">
        <f>+S13*S57</f>
        <v>20.6</v>
      </c>
      <c r="T58" s="110"/>
      <c r="U58" s="107"/>
      <c r="V58" s="107"/>
      <c r="W58" s="108"/>
      <c r="X58" s="106"/>
      <c r="Y58" s="107"/>
      <c r="Z58" s="107"/>
      <c r="AA58" s="109"/>
      <c r="AB58" s="129">
        <v>615054</v>
      </c>
      <c r="AC58" s="111">
        <f>SUM(C58:AA58)</f>
        <v>20.6</v>
      </c>
    </row>
    <row r="60" spans="1:29" x14ac:dyDescent="0.2">
      <c r="AC60" s="55">
        <f>SUM(C60:AA60)</f>
        <v>0</v>
      </c>
    </row>
    <row r="61" spans="1:29" ht="5.25" hidden="1" customHeight="1" x14ac:dyDescent="0.2">
      <c r="Z61" s="86"/>
      <c r="AA61" s="87"/>
    </row>
    <row r="62" spans="1:29" s="56" customFormat="1" ht="9" customHeight="1" x14ac:dyDescent="0.2">
      <c r="A62" s="91" t="s">
        <v>89</v>
      </c>
      <c r="B62" s="91"/>
      <c r="C62" s="91"/>
      <c r="D62" s="91"/>
      <c r="E62" s="91"/>
      <c r="F62" s="91"/>
      <c r="H62" s="90"/>
      <c r="I62" s="91" t="s">
        <v>86</v>
      </c>
      <c r="J62" s="91"/>
      <c r="K62" s="91"/>
      <c r="L62" s="91"/>
      <c r="M62" s="91"/>
      <c r="N62" s="91"/>
      <c r="O62" s="91"/>
      <c r="P62" s="91"/>
      <c r="Q62" s="88"/>
      <c r="R62" s="88"/>
      <c r="S62" s="88"/>
      <c r="T62" s="91" t="s">
        <v>87</v>
      </c>
      <c r="U62" s="91"/>
      <c r="V62" s="91"/>
      <c r="W62" s="91"/>
      <c r="X62" s="91"/>
      <c r="Y62" s="91"/>
      <c r="Z62" s="88"/>
      <c r="AA62" s="88"/>
    </row>
  </sheetData>
  <mergeCells count="44">
    <mergeCell ref="B6:E6"/>
    <mergeCell ref="B1:E1"/>
    <mergeCell ref="B2:E2"/>
    <mergeCell ref="B3:E3"/>
    <mergeCell ref="B4:E4"/>
    <mergeCell ref="B5:E5"/>
    <mergeCell ref="A7:A11"/>
    <mergeCell ref="B7:B11"/>
    <mergeCell ref="C7:H7"/>
    <mergeCell ref="I7:R7"/>
    <mergeCell ref="T7:AA7"/>
    <mergeCell ref="L8:L11"/>
    <mergeCell ref="M8:M11"/>
    <mergeCell ref="N8:N11"/>
    <mergeCell ref="O8:O11"/>
    <mergeCell ref="U8:U11"/>
    <mergeCell ref="AC7:AC11"/>
    <mergeCell ref="C8:C11"/>
    <mergeCell ref="D8:D11"/>
    <mergeCell ref="E8:E11"/>
    <mergeCell ref="F8:F11"/>
    <mergeCell ref="G8:G11"/>
    <mergeCell ref="H8:H11"/>
    <mergeCell ref="I8:I11"/>
    <mergeCell ref="J8:J11"/>
    <mergeCell ref="K8:K11"/>
    <mergeCell ref="AB7:AB11"/>
    <mergeCell ref="P8:P11"/>
    <mergeCell ref="Q8:Q11"/>
    <mergeCell ref="R8:R11"/>
    <mergeCell ref="S8:S11"/>
    <mergeCell ref="T8:T11"/>
    <mergeCell ref="X13:AA13"/>
    <mergeCell ref="V8:V11"/>
    <mergeCell ref="W8:W11"/>
    <mergeCell ref="X8:X11"/>
    <mergeCell ref="Y8:Y11"/>
    <mergeCell ref="Z8:Z11"/>
    <mergeCell ref="AA8:AA11"/>
    <mergeCell ref="C13:E13"/>
    <mergeCell ref="F13:H13"/>
    <mergeCell ref="I13:M13"/>
    <mergeCell ref="N13:R13"/>
    <mergeCell ref="T13:W13"/>
  </mergeCells>
  <pageMargins left="0" right="0" top="0" bottom="0" header="0" footer="0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2"/>
  <sheetViews>
    <sheetView zoomScale="130" zoomScaleNormal="130" workbookViewId="0">
      <selection activeCell="F4" activeCellId="1" sqref="A4 F4:J4"/>
    </sheetView>
  </sheetViews>
  <sheetFormatPr defaultColWidth="9.109375" defaultRowHeight="10.199999999999999" x14ac:dyDescent="0.2"/>
  <cols>
    <col min="1" max="1" width="14" style="55" customWidth="1"/>
    <col min="2" max="2" width="2.6640625" style="55" customWidth="1"/>
    <col min="3" max="27" width="4.88671875" style="55" customWidth="1"/>
    <col min="28" max="28" width="5.44140625" style="56" customWidth="1"/>
    <col min="29" max="29" width="5.109375" style="55" customWidth="1"/>
    <col min="30" max="30" width="0.5546875" style="55" customWidth="1"/>
    <col min="31" max="16384" width="9.109375" style="55"/>
  </cols>
  <sheetData>
    <row r="1" spans="1:29" ht="9.75" customHeight="1" x14ac:dyDescent="0.25">
      <c r="A1" s="53" t="s">
        <v>5</v>
      </c>
      <c r="B1" s="295" t="s">
        <v>1</v>
      </c>
      <c r="C1" s="296"/>
      <c r="D1" s="296"/>
      <c r="E1" s="297"/>
      <c r="F1" s="54" t="s">
        <v>2</v>
      </c>
      <c r="G1" s="54" t="s">
        <v>2</v>
      </c>
      <c r="H1" s="54" t="s">
        <v>71</v>
      </c>
      <c r="I1" s="54" t="s">
        <v>71</v>
      </c>
      <c r="J1" s="54" t="s">
        <v>2</v>
      </c>
      <c r="K1" s="54"/>
      <c r="L1" s="54"/>
      <c r="M1" s="2"/>
      <c r="N1" s="8" t="s">
        <v>85</v>
      </c>
      <c r="O1" s="8"/>
      <c r="P1" s="2"/>
      <c r="Q1" s="2"/>
      <c r="R1" s="2"/>
      <c r="S1" s="2"/>
      <c r="T1" s="2"/>
      <c r="U1" s="2"/>
      <c r="V1" s="2"/>
      <c r="W1" s="92"/>
      <c r="X1" s="92"/>
      <c r="Y1" s="92"/>
      <c r="Z1" s="92"/>
      <c r="AA1" s="92"/>
      <c r="AB1" s="92"/>
      <c r="AC1" s="56"/>
    </row>
    <row r="2" spans="1:29" ht="11.25" customHeight="1" x14ac:dyDescent="0.25">
      <c r="A2" s="57" t="s">
        <v>0</v>
      </c>
      <c r="B2" s="298"/>
      <c r="C2" s="296"/>
      <c r="D2" s="299"/>
      <c r="E2" s="297"/>
      <c r="F2" s="149" t="s">
        <v>204</v>
      </c>
      <c r="G2" s="142">
        <v>102</v>
      </c>
      <c r="H2" s="142">
        <v>109</v>
      </c>
      <c r="I2" s="142">
        <v>110</v>
      </c>
      <c r="J2" s="142">
        <v>134</v>
      </c>
      <c r="K2" s="142"/>
      <c r="L2" s="54"/>
      <c r="M2" s="7" t="s">
        <v>205</v>
      </c>
      <c r="N2" s="2"/>
      <c r="O2" s="2"/>
      <c r="P2" s="2"/>
      <c r="Q2" s="2"/>
      <c r="R2" s="2"/>
      <c r="S2" s="2"/>
      <c r="T2" s="2"/>
      <c r="U2" s="2"/>
      <c r="V2" s="2"/>
      <c r="W2" s="94" t="s">
        <v>84</v>
      </c>
      <c r="X2" s="92"/>
      <c r="Y2" s="92"/>
      <c r="Z2" s="92"/>
      <c r="AA2" s="93" t="s">
        <v>88</v>
      </c>
      <c r="AB2" s="92"/>
      <c r="AC2" s="56"/>
    </row>
    <row r="3" spans="1:29" ht="9.75" customHeight="1" x14ac:dyDescent="0.25">
      <c r="A3" s="89">
        <v>14</v>
      </c>
      <c r="B3" s="300" t="s">
        <v>3</v>
      </c>
      <c r="C3" s="301"/>
      <c r="D3" s="301"/>
      <c r="E3" s="297"/>
      <c r="F3" s="154">
        <v>20</v>
      </c>
      <c r="G3" s="154">
        <v>81</v>
      </c>
      <c r="H3" s="154">
        <v>0</v>
      </c>
      <c r="I3" s="154">
        <v>0</v>
      </c>
      <c r="J3" s="154">
        <v>2</v>
      </c>
      <c r="K3" s="154"/>
      <c r="L3" s="58"/>
      <c r="M3" s="2"/>
      <c r="N3" s="2"/>
      <c r="O3" s="2"/>
      <c r="P3" s="38" t="s">
        <v>65</v>
      </c>
      <c r="Q3" s="2"/>
      <c r="R3" s="2"/>
      <c r="S3" s="2"/>
      <c r="T3" s="2"/>
      <c r="U3" s="2"/>
      <c r="V3" s="2"/>
      <c r="W3" s="95" t="s">
        <v>63</v>
      </c>
      <c r="X3" s="92"/>
      <c r="Y3" s="96" t="s">
        <v>64</v>
      </c>
      <c r="Z3" s="92"/>
      <c r="AA3" s="92"/>
      <c r="AB3" s="96"/>
      <c r="AC3" s="56"/>
    </row>
    <row r="4" spans="1:29" ht="10.5" customHeight="1" x14ac:dyDescent="0.25">
      <c r="A4" s="229">
        <v>1.8</v>
      </c>
      <c r="B4" s="302" t="s">
        <v>199</v>
      </c>
      <c r="C4" s="299"/>
      <c r="D4" s="299"/>
      <c r="E4" s="297"/>
      <c r="F4" s="226">
        <v>2.2000000000000002</v>
      </c>
      <c r="G4" s="226">
        <v>2.5</v>
      </c>
      <c r="H4" s="226">
        <v>1.7</v>
      </c>
      <c r="I4" s="226">
        <v>1.9</v>
      </c>
      <c r="J4" s="226">
        <v>3.17</v>
      </c>
      <c r="K4" s="159"/>
      <c r="L4" s="59"/>
      <c r="M4" s="8" t="s">
        <v>206</v>
      </c>
      <c r="N4" s="2"/>
      <c r="O4" s="138" t="s">
        <v>207</v>
      </c>
      <c r="P4" s="139"/>
      <c r="Q4" s="140"/>
      <c r="R4" s="2" t="s">
        <v>197</v>
      </c>
      <c r="S4" s="138">
        <v>1</v>
      </c>
      <c r="T4" s="2" t="s">
        <v>198</v>
      </c>
      <c r="U4" s="2"/>
      <c r="V4" s="2"/>
      <c r="W4" s="97" t="s">
        <v>206</v>
      </c>
      <c r="X4" s="114"/>
      <c r="Y4" s="114" t="str">
        <f>+O4</f>
        <v>sausio</v>
      </c>
      <c r="Z4" s="139"/>
      <c r="AA4" s="98" t="s">
        <v>81</v>
      </c>
      <c r="AB4" s="99">
        <f>+S4</f>
        <v>1</v>
      </c>
      <c r="AC4" s="98" t="s">
        <v>82</v>
      </c>
    </row>
    <row r="5" spans="1:29" ht="7.5" customHeight="1" x14ac:dyDescent="0.2">
      <c r="A5" s="60"/>
      <c r="B5" s="235" t="s">
        <v>4</v>
      </c>
      <c r="C5" s="236"/>
      <c r="D5" s="236"/>
      <c r="E5" s="240"/>
      <c r="F5" s="45">
        <f>+F4*F3</f>
        <v>44</v>
      </c>
      <c r="G5" s="45">
        <f t="shared" ref="G5:L5" si="0">+G4*G3</f>
        <v>202.5</v>
      </c>
      <c r="H5" s="45">
        <f t="shared" si="0"/>
        <v>0</v>
      </c>
      <c r="I5" s="45">
        <f t="shared" si="0"/>
        <v>0</v>
      </c>
      <c r="J5" s="45">
        <f t="shared" si="0"/>
        <v>6.34</v>
      </c>
      <c r="K5" s="45">
        <f t="shared" si="0"/>
        <v>0</v>
      </c>
      <c r="L5" s="45">
        <f t="shared" si="0"/>
        <v>0</v>
      </c>
      <c r="M5" s="55" t="s">
        <v>195</v>
      </c>
      <c r="Q5" s="137">
        <f>+SUM(F3:L3)</f>
        <v>103</v>
      </c>
      <c r="AB5" s="55"/>
      <c r="AC5" s="56"/>
    </row>
    <row r="6" spans="1:29" ht="10.5" customHeight="1" x14ac:dyDescent="0.25">
      <c r="A6" s="59"/>
      <c r="B6" s="235" t="s">
        <v>200</v>
      </c>
      <c r="C6" s="236"/>
      <c r="D6" s="236"/>
      <c r="E6" s="240"/>
      <c r="F6" s="45"/>
      <c r="G6" s="45"/>
      <c r="H6" s="45"/>
      <c r="I6" s="45"/>
      <c r="J6" s="45"/>
      <c r="K6" s="45"/>
      <c r="L6" s="45"/>
      <c r="M6" s="8"/>
      <c r="N6" s="2"/>
      <c r="O6" s="138"/>
      <c r="P6" s="139"/>
      <c r="Q6" s="140"/>
      <c r="R6" s="2"/>
      <c r="S6" s="138"/>
      <c r="T6" s="2"/>
      <c r="U6" s="2"/>
      <c r="V6" s="2"/>
      <c r="W6" s="97"/>
      <c r="X6" s="114"/>
      <c r="Y6" s="114"/>
      <c r="Z6" s="139"/>
      <c r="AA6" s="98"/>
      <c r="AB6" s="99"/>
      <c r="AC6" s="98"/>
    </row>
    <row r="7" spans="1:29" ht="8.25" customHeight="1" x14ac:dyDescent="0.2">
      <c r="A7" s="278" t="s">
        <v>6</v>
      </c>
      <c r="B7" s="291" t="s">
        <v>7</v>
      </c>
      <c r="C7" s="283" t="s">
        <v>8</v>
      </c>
      <c r="D7" s="284"/>
      <c r="E7" s="284"/>
      <c r="F7" s="284"/>
      <c r="G7" s="284"/>
      <c r="H7" s="285"/>
      <c r="I7" s="283" t="s">
        <v>10</v>
      </c>
      <c r="J7" s="284"/>
      <c r="K7" s="284"/>
      <c r="L7" s="284"/>
      <c r="M7" s="284"/>
      <c r="N7" s="284"/>
      <c r="O7" s="284"/>
      <c r="P7" s="284"/>
      <c r="Q7" s="284"/>
      <c r="R7" s="284"/>
      <c r="S7" s="118"/>
      <c r="T7" s="265" t="s">
        <v>11</v>
      </c>
      <c r="U7" s="265"/>
      <c r="V7" s="265"/>
      <c r="W7" s="265"/>
      <c r="X7" s="265"/>
      <c r="Y7" s="265"/>
      <c r="Z7" s="265"/>
      <c r="AA7" s="286"/>
      <c r="AB7" s="273" t="s">
        <v>90</v>
      </c>
      <c r="AC7" s="278" t="s">
        <v>83</v>
      </c>
    </row>
    <row r="8" spans="1:29" ht="10.5" customHeight="1" x14ac:dyDescent="0.2">
      <c r="A8" s="279"/>
      <c r="B8" s="291"/>
      <c r="C8" s="293" t="s">
        <v>73</v>
      </c>
      <c r="D8" s="271" t="s">
        <v>74</v>
      </c>
      <c r="E8" s="281" t="s">
        <v>35</v>
      </c>
      <c r="F8" s="271" t="str">
        <f>C8</f>
        <v>Grikių kruopų košė su sviestu</v>
      </c>
      <c r="G8" s="271" t="str">
        <f>D8</f>
        <v>Arbata su citrina</v>
      </c>
      <c r="H8" s="276" t="str">
        <f>E8</f>
        <v>Sausainiai</v>
      </c>
      <c r="I8" s="269" t="s">
        <v>75</v>
      </c>
      <c r="J8" s="271" t="s">
        <v>45</v>
      </c>
      <c r="K8" s="271" t="s">
        <v>76</v>
      </c>
      <c r="L8" s="271" t="s">
        <v>77</v>
      </c>
      <c r="M8" s="281" t="s">
        <v>44</v>
      </c>
      <c r="N8" s="271" t="str">
        <f>I8</f>
        <v>Pieniška makaronų sriuba</v>
      </c>
      <c r="O8" s="271" t="str">
        <f>J8</f>
        <v>Duona</v>
      </c>
      <c r="P8" s="271" t="str">
        <f>K8</f>
        <v>Virtinikai su varške</v>
      </c>
      <c r="Q8" s="271" t="str">
        <f>L8</f>
        <v>Saldus grietinės padažas</v>
      </c>
      <c r="R8" s="281" t="str">
        <f>M8</f>
        <v>Sultys</v>
      </c>
      <c r="S8" s="287" t="s">
        <v>196</v>
      </c>
      <c r="T8" s="269" t="s">
        <v>18</v>
      </c>
      <c r="U8" s="271" t="s">
        <v>78</v>
      </c>
      <c r="V8" s="271" t="s">
        <v>79</v>
      </c>
      <c r="W8" s="281" t="s">
        <v>80</v>
      </c>
      <c r="X8" s="271" t="str">
        <f>T8</f>
        <v>Dešrelės</v>
      </c>
      <c r="Y8" s="271" t="str">
        <f>U8</f>
        <v>Žali žirneliai</v>
      </c>
      <c r="Z8" s="271" t="str">
        <f>V8</f>
        <v>Batonas su sviestu</v>
      </c>
      <c r="AA8" s="276" t="str">
        <f>W8</f>
        <v>Kmynų arbata</v>
      </c>
      <c r="AB8" s="274"/>
      <c r="AC8" s="279"/>
    </row>
    <row r="9" spans="1:29" ht="12" customHeight="1" x14ac:dyDescent="0.2">
      <c r="A9" s="289"/>
      <c r="B9" s="292"/>
      <c r="C9" s="293"/>
      <c r="D9" s="271"/>
      <c r="E9" s="281"/>
      <c r="F9" s="271"/>
      <c r="G9" s="271"/>
      <c r="H9" s="276"/>
      <c r="I9" s="269"/>
      <c r="J9" s="271"/>
      <c r="K9" s="271"/>
      <c r="L9" s="271"/>
      <c r="M9" s="281"/>
      <c r="N9" s="271"/>
      <c r="O9" s="271"/>
      <c r="P9" s="271"/>
      <c r="Q9" s="271"/>
      <c r="R9" s="281"/>
      <c r="S9" s="287"/>
      <c r="T9" s="269"/>
      <c r="U9" s="271"/>
      <c r="V9" s="271"/>
      <c r="W9" s="281"/>
      <c r="X9" s="271"/>
      <c r="Y9" s="271"/>
      <c r="Z9" s="271"/>
      <c r="AA9" s="276"/>
      <c r="AB9" s="274"/>
      <c r="AC9" s="279"/>
    </row>
    <row r="10" spans="1:29" ht="8.25" customHeight="1" x14ac:dyDescent="0.2">
      <c r="A10" s="289"/>
      <c r="B10" s="292"/>
      <c r="C10" s="293"/>
      <c r="D10" s="271"/>
      <c r="E10" s="281"/>
      <c r="F10" s="271"/>
      <c r="G10" s="271"/>
      <c r="H10" s="276"/>
      <c r="I10" s="269"/>
      <c r="J10" s="271"/>
      <c r="K10" s="271"/>
      <c r="L10" s="271"/>
      <c r="M10" s="281"/>
      <c r="N10" s="271"/>
      <c r="O10" s="271"/>
      <c r="P10" s="271"/>
      <c r="Q10" s="271"/>
      <c r="R10" s="281"/>
      <c r="S10" s="287"/>
      <c r="T10" s="269"/>
      <c r="U10" s="271"/>
      <c r="V10" s="271"/>
      <c r="W10" s="281"/>
      <c r="X10" s="271"/>
      <c r="Y10" s="271"/>
      <c r="Z10" s="271"/>
      <c r="AA10" s="276"/>
      <c r="AB10" s="274"/>
      <c r="AC10" s="279"/>
    </row>
    <row r="11" spans="1:29" ht="36" customHeight="1" x14ac:dyDescent="0.2">
      <c r="A11" s="290"/>
      <c r="B11" s="292"/>
      <c r="C11" s="294"/>
      <c r="D11" s="272"/>
      <c r="E11" s="282"/>
      <c r="F11" s="272"/>
      <c r="G11" s="272"/>
      <c r="H11" s="277"/>
      <c r="I11" s="270"/>
      <c r="J11" s="272"/>
      <c r="K11" s="272"/>
      <c r="L11" s="272"/>
      <c r="M11" s="282"/>
      <c r="N11" s="272"/>
      <c r="O11" s="272"/>
      <c r="P11" s="272"/>
      <c r="Q11" s="272"/>
      <c r="R11" s="282"/>
      <c r="S11" s="288"/>
      <c r="T11" s="270"/>
      <c r="U11" s="272"/>
      <c r="V11" s="272"/>
      <c r="W11" s="282"/>
      <c r="X11" s="272"/>
      <c r="Y11" s="272"/>
      <c r="Z11" s="272"/>
      <c r="AA11" s="277"/>
      <c r="AB11" s="275"/>
      <c r="AC11" s="280"/>
    </row>
    <row r="12" spans="1:29" s="67" customFormat="1" ht="6" customHeight="1" x14ac:dyDescent="0.25">
      <c r="A12" s="61">
        <v>1</v>
      </c>
      <c r="B12" s="120">
        <v>2</v>
      </c>
      <c r="C12" s="130">
        <v>3</v>
      </c>
      <c r="D12" s="63">
        <v>4</v>
      </c>
      <c r="E12" s="64">
        <v>5</v>
      </c>
      <c r="F12" s="62">
        <v>6</v>
      </c>
      <c r="G12" s="63">
        <v>7</v>
      </c>
      <c r="H12" s="65">
        <v>8</v>
      </c>
      <c r="I12" s="66">
        <v>9</v>
      </c>
      <c r="J12" s="63">
        <v>10</v>
      </c>
      <c r="K12" s="63">
        <v>11</v>
      </c>
      <c r="L12" s="63">
        <v>12</v>
      </c>
      <c r="M12" s="64">
        <v>13</v>
      </c>
      <c r="N12" s="62">
        <v>14</v>
      </c>
      <c r="O12" s="63">
        <v>15</v>
      </c>
      <c r="P12" s="63">
        <v>16</v>
      </c>
      <c r="Q12" s="63">
        <v>17</v>
      </c>
      <c r="R12" s="64">
        <v>18</v>
      </c>
      <c r="S12" s="119">
        <v>19</v>
      </c>
      <c r="T12" s="66">
        <v>20</v>
      </c>
      <c r="U12" s="63">
        <v>21</v>
      </c>
      <c r="V12" s="64">
        <v>22</v>
      </c>
      <c r="W12" s="62">
        <v>22</v>
      </c>
      <c r="X12" s="63">
        <v>23</v>
      </c>
      <c r="Y12" s="63">
        <v>24</v>
      </c>
      <c r="Z12" s="66">
        <v>25</v>
      </c>
      <c r="AA12" s="131">
        <v>26</v>
      </c>
      <c r="AB12" s="66">
        <v>27</v>
      </c>
      <c r="AC12" s="63">
        <v>28</v>
      </c>
    </row>
    <row r="13" spans="1:29" ht="11.25" customHeight="1" x14ac:dyDescent="0.25">
      <c r="A13" s="68" t="s">
        <v>12</v>
      </c>
      <c r="B13" s="121"/>
      <c r="C13" s="264">
        <f>+F3</f>
        <v>20</v>
      </c>
      <c r="D13" s="265"/>
      <c r="E13" s="265"/>
      <c r="F13" s="266">
        <f>+G3</f>
        <v>81</v>
      </c>
      <c r="G13" s="265"/>
      <c r="H13" s="267"/>
      <c r="I13" s="264">
        <f>F3</f>
        <v>20</v>
      </c>
      <c r="J13" s="265"/>
      <c r="K13" s="265"/>
      <c r="L13" s="265"/>
      <c r="M13" s="265"/>
      <c r="N13" s="266">
        <f>G3+H3+I3+J3+A3</f>
        <v>97</v>
      </c>
      <c r="O13" s="268"/>
      <c r="P13" s="268"/>
      <c r="Q13" s="268"/>
      <c r="R13" s="268"/>
      <c r="S13" s="115">
        <f>+Q5</f>
        <v>103</v>
      </c>
      <c r="T13" s="265">
        <f>F3</f>
        <v>20</v>
      </c>
      <c r="U13" s="265"/>
      <c r="V13" s="265"/>
      <c r="W13" s="265"/>
      <c r="X13" s="266">
        <f>G3+H3+I3+J3</f>
        <v>83</v>
      </c>
      <c r="Y13" s="265"/>
      <c r="Z13" s="265"/>
      <c r="AA13" s="267"/>
      <c r="AB13" s="126"/>
      <c r="AC13" s="69"/>
    </row>
    <row r="14" spans="1:29" ht="10.5" customHeight="1" x14ac:dyDescent="0.2">
      <c r="A14" s="70" t="s">
        <v>13</v>
      </c>
      <c r="B14" s="122"/>
      <c r="C14" s="132">
        <v>150</v>
      </c>
      <c r="D14" s="72">
        <v>150</v>
      </c>
      <c r="E14" s="73">
        <v>40</v>
      </c>
      <c r="F14" s="74">
        <v>200</v>
      </c>
      <c r="G14" s="71">
        <v>200</v>
      </c>
      <c r="H14" s="75">
        <v>50</v>
      </c>
      <c r="I14" s="71">
        <v>150</v>
      </c>
      <c r="J14" s="76">
        <v>20</v>
      </c>
      <c r="K14" s="71">
        <v>150</v>
      </c>
      <c r="L14" s="72">
        <v>15</v>
      </c>
      <c r="M14" s="73">
        <v>100</v>
      </c>
      <c r="N14" s="74">
        <v>200</v>
      </c>
      <c r="O14" s="71">
        <v>25</v>
      </c>
      <c r="P14" s="71">
        <v>200</v>
      </c>
      <c r="Q14" s="71">
        <v>19</v>
      </c>
      <c r="R14" s="77">
        <v>150</v>
      </c>
      <c r="S14" s="115">
        <v>200</v>
      </c>
      <c r="T14" s="71">
        <v>60</v>
      </c>
      <c r="U14" s="72">
        <v>40</v>
      </c>
      <c r="V14" s="73">
        <v>25</v>
      </c>
      <c r="W14" s="77">
        <v>150</v>
      </c>
      <c r="X14" s="74">
        <v>100</v>
      </c>
      <c r="Y14" s="71">
        <v>50</v>
      </c>
      <c r="Z14" s="72">
        <v>30</v>
      </c>
      <c r="AA14" s="133">
        <v>200</v>
      </c>
      <c r="AB14" s="127"/>
      <c r="AC14" s="78"/>
    </row>
    <row r="15" spans="1:29" ht="9.6" customHeight="1" x14ac:dyDescent="0.2">
      <c r="A15" s="79"/>
      <c r="B15" s="123"/>
      <c r="C15" s="134"/>
      <c r="D15" s="81"/>
      <c r="E15" s="82"/>
      <c r="F15" s="80"/>
      <c r="G15" s="81"/>
      <c r="H15" s="83"/>
      <c r="I15" s="84"/>
      <c r="J15" s="81"/>
      <c r="K15" s="81"/>
      <c r="L15" s="81"/>
      <c r="M15" s="82"/>
      <c r="N15" s="80"/>
      <c r="O15" s="81"/>
      <c r="P15" s="81"/>
      <c r="Q15" s="81"/>
      <c r="R15" s="82"/>
      <c r="S15" s="116"/>
      <c r="T15" s="84">
        <v>0.11799999999999999</v>
      </c>
      <c r="U15" s="81"/>
      <c r="V15" s="81"/>
      <c r="W15" s="82"/>
      <c r="X15" s="103">
        <v>0.18099999999999999</v>
      </c>
      <c r="Y15" s="81"/>
      <c r="Z15" s="81"/>
      <c r="AA15" s="83"/>
      <c r="AB15" s="128"/>
      <c r="AC15" s="85"/>
    </row>
    <row r="16" spans="1:29" ht="9.6" customHeight="1" x14ac:dyDescent="0.2">
      <c r="A16" s="105" t="s">
        <v>18</v>
      </c>
      <c r="B16" s="124" t="s">
        <v>15</v>
      </c>
      <c r="C16" s="135"/>
      <c r="D16" s="107"/>
      <c r="E16" s="108"/>
      <c r="F16" s="106"/>
      <c r="G16" s="107"/>
      <c r="H16" s="109"/>
      <c r="I16" s="110"/>
      <c r="J16" s="107"/>
      <c r="K16" s="107"/>
      <c r="L16" s="107"/>
      <c r="M16" s="108"/>
      <c r="N16" s="106"/>
      <c r="O16" s="107"/>
      <c r="P16" s="107"/>
      <c r="Q16" s="107"/>
      <c r="R16" s="108"/>
      <c r="S16" s="117"/>
      <c r="T16" s="110">
        <f>+T13*T15</f>
        <v>2.36</v>
      </c>
      <c r="U16" s="107"/>
      <c r="V16" s="107"/>
      <c r="W16" s="108"/>
      <c r="X16" s="106">
        <f>+X13*X15</f>
        <v>15.023</v>
      </c>
      <c r="Y16" s="110"/>
      <c r="Z16" s="107"/>
      <c r="AA16" s="109"/>
      <c r="AB16" s="129">
        <v>610052</v>
      </c>
      <c r="AC16" s="111">
        <f>SUM(C16:AA16)</f>
        <v>17.382999999999999</v>
      </c>
    </row>
    <row r="17" spans="1:29" ht="9.6" customHeight="1" x14ac:dyDescent="0.2">
      <c r="A17" s="79"/>
      <c r="B17" s="123"/>
      <c r="C17" s="134"/>
      <c r="D17" s="81"/>
      <c r="E17" s="82"/>
      <c r="F17" s="80"/>
      <c r="G17" s="81"/>
      <c r="H17" s="83"/>
      <c r="I17" s="84"/>
      <c r="J17" s="81"/>
      <c r="K17" s="81"/>
      <c r="L17" s="81"/>
      <c r="M17" s="82">
        <v>0.2</v>
      </c>
      <c r="N17" s="80"/>
      <c r="O17" s="81"/>
      <c r="P17" s="81"/>
      <c r="Q17" s="81"/>
      <c r="R17" s="82">
        <v>0.2</v>
      </c>
      <c r="S17" s="116"/>
      <c r="T17" s="84"/>
      <c r="U17" s="84"/>
      <c r="V17" s="84"/>
      <c r="W17" s="102"/>
      <c r="X17" s="104"/>
      <c r="Y17" s="81"/>
      <c r="Z17" s="81"/>
      <c r="AA17" s="83"/>
      <c r="AB17" s="128"/>
      <c r="AC17" s="85"/>
    </row>
    <row r="18" spans="1:29" ht="9.6" customHeight="1" x14ac:dyDescent="0.2">
      <c r="A18" s="105" t="s">
        <v>133</v>
      </c>
      <c r="B18" s="124" t="s">
        <v>68</v>
      </c>
      <c r="C18" s="135"/>
      <c r="D18" s="107"/>
      <c r="E18" s="108"/>
      <c r="F18" s="106"/>
      <c r="G18" s="107"/>
      <c r="H18" s="109"/>
      <c r="I18" s="110"/>
      <c r="J18" s="107"/>
      <c r="K18" s="107"/>
      <c r="L18" s="107"/>
      <c r="M18" s="108">
        <f>+I13*M17</f>
        <v>4</v>
      </c>
      <c r="N18" s="106"/>
      <c r="O18" s="107"/>
      <c r="P18" s="107"/>
      <c r="Q18" s="107"/>
      <c r="R18" s="108">
        <f>+N13*R17</f>
        <v>19.400000000000002</v>
      </c>
      <c r="S18" s="117"/>
      <c r="T18" s="110"/>
      <c r="U18" s="110"/>
      <c r="V18" s="110"/>
      <c r="W18" s="110"/>
      <c r="X18" s="106"/>
      <c r="Y18" s="107"/>
      <c r="Z18" s="107"/>
      <c r="AA18" s="109"/>
      <c r="AB18" s="129">
        <v>615018</v>
      </c>
      <c r="AC18" s="111">
        <f>SUM(C18:AA18)</f>
        <v>23.400000000000002</v>
      </c>
    </row>
    <row r="19" spans="1:29" ht="9.6" customHeight="1" x14ac:dyDescent="0.2">
      <c r="A19" s="79"/>
      <c r="B19" s="125"/>
      <c r="C19" s="134">
        <v>7.0000000000000001E-3</v>
      </c>
      <c r="D19" s="81"/>
      <c r="E19" s="82"/>
      <c r="F19" s="80">
        <v>4.0000000000000001E-3</v>
      </c>
      <c r="G19" s="81"/>
      <c r="H19" s="83"/>
      <c r="I19" s="84"/>
      <c r="J19" s="81"/>
      <c r="K19" s="81">
        <v>3.5999999999999999E-3</v>
      </c>
      <c r="L19" s="81"/>
      <c r="M19" s="82"/>
      <c r="N19" s="80"/>
      <c r="O19" s="81"/>
      <c r="P19" s="81">
        <v>3.1999999999999997E-3</v>
      </c>
      <c r="Q19" s="81"/>
      <c r="R19" s="82"/>
      <c r="S19" s="116"/>
      <c r="T19" s="84"/>
      <c r="U19" s="81"/>
      <c r="V19" s="81">
        <v>5.4000000000000003E-3</v>
      </c>
      <c r="W19" s="82"/>
      <c r="X19" s="80"/>
      <c r="Y19" s="81"/>
      <c r="Z19" s="81">
        <v>6.024691358024691E-3</v>
      </c>
      <c r="AA19" s="83"/>
      <c r="AB19" s="128"/>
      <c r="AC19" s="85"/>
    </row>
    <row r="20" spans="1:29" ht="9.6" customHeight="1" x14ac:dyDescent="0.2">
      <c r="A20" s="105" t="s">
        <v>20</v>
      </c>
      <c r="B20" s="124" t="s">
        <v>15</v>
      </c>
      <c r="C20" s="135">
        <f>+C13*C19</f>
        <v>0.14000000000000001</v>
      </c>
      <c r="D20" s="107"/>
      <c r="E20" s="113"/>
      <c r="F20" s="106">
        <f>+F13*F19</f>
        <v>0.32400000000000001</v>
      </c>
      <c r="G20" s="107"/>
      <c r="H20" s="109"/>
      <c r="I20" s="110"/>
      <c r="J20" s="107"/>
      <c r="K20" s="107">
        <f>+K19*I13</f>
        <v>7.1999999999999995E-2</v>
      </c>
      <c r="L20" s="107"/>
      <c r="M20" s="108"/>
      <c r="N20" s="106"/>
      <c r="O20" s="107"/>
      <c r="P20" s="107">
        <f>+P19*N13</f>
        <v>0.31039999999999995</v>
      </c>
      <c r="Q20" s="107"/>
      <c r="R20" s="108"/>
      <c r="S20" s="117"/>
      <c r="T20" s="110"/>
      <c r="U20" s="107"/>
      <c r="V20" s="107">
        <f>+V19*T13</f>
        <v>0.10800000000000001</v>
      </c>
      <c r="W20" s="108"/>
      <c r="X20" s="106"/>
      <c r="Y20" s="107"/>
      <c r="Z20" s="107">
        <f>+Z19*X13</f>
        <v>0.50004938271604937</v>
      </c>
      <c r="AA20" s="109"/>
      <c r="AB20" s="129">
        <v>612001</v>
      </c>
      <c r="AC20" s="111">
        <f>SUM(C20:AA20)</f>
        <v>1.4544493827160494</v>
      </c>
    </row>
    <row r="21" spans="1:29" ht="9.6" customHeight="1" x14ac:dyDescent="0.2">
      <c r="A21" s="79"/>
      <c r="B21" s="123"/>
      <c r="C21" s="134">
        <v>0.18000000000000002</v>
      </c>
      <c r="D21" s="81"/>
      <c r="E21" s="101"/>
      <c r="F21" s="80">
        <v>0.13333333333333333</v>
      </c>
      <c r="G21" s="81"/>
      <c r="H21" s="83"/>
      <c r="I21" s="84">
        <v>0.18</v>
      </c>
      <c r="J21" s="81"/>
      <c r="K21" s="81"/>
      <c r="L21" s="81"/>
      <c r="M21" s="82"/>
      <c r="N21" s="80">
        <v>0.20736842105263156</v>
      </c>
      <c r="O21" s="81"/>
      <c r="P21" s="100"/>
      <c r="Q21" s="81"/>
      <c r="R21" s="82"/>
      <c r="S21" s="116"/>
      <c r="T21" s="84"/>
      <c r="U21" s="81"/>
      <c r="V21" s="81"/>
      <c r="W21" s="82"/>
      <c r="X21" s="80"/>
      <c r="Y21" s="81"/>
      <c r="Z21" s="81"/>
      <c r="AA21" s="83"/>
      <c r="AB21" s="128"/>
      <c r="AC21" s="85"/>
    </row>
    <row r="22" spans="1:29" ht="9.6" customHeight="1" x14ac:dyDescent="0.2">
      <c r="A22" s="105" t="s">
        <v>22</v>
      </c>
      <c r="B22" s="124" t="s">
        <v>15</v>
      </c>
      <c r="C22" s="135">
        <f>+C21*C13</f>
        <v>3.6000000000000005</v>
      </c>
      <c r="D22" s="107"/>
      <c r="E22" s="108"/>
      <c r="F22" s="106">
        <f>+F21*F13</f>
        <v>10.8</v>
      </c>
      <c r="G22" s="107"/>
      <c r="H22" s="109"/>
      <c r="I22" s="107">
        <f>+I21*I13</f>
        <v>3.5999999999999996</v>
      </c>
      <c r="J22" s="107"/>
      <c r="K22" s="107"/>
      <c r="L22" s="107"/>
      <c r="M22" s="108"/>
      <c r="N22" s="106">
        <f>+N21*N13</f>
        <v>20.114736842105263</v>
      </c>
      <c r="O22" s="107"/>
      <c r="P22" s="107"/>
      <c r="Q22" s="107"/>
      <c r="R22" s="108"/>
      <c r="S22" s="117"/>
      <c r="T22" s="110"/>
      <c r="U22" s="107"/>
      <c r="V22" s="107"/>
      <c r="W22" s="108"/>
      <c r="X22" s="106"/>
      <c r="Y22" s="107"/>
      <c r="Z22" s="107"/>
      <c r="AA22" s="109"/>
      <c r="AB22" s="129">
        <v>612036</v>
      </c>
      <c r="AC22" s="111">
        <f>SUM(C22:AA22)</f>
        <v>38.114736842105259</v>
      </c>
    </row>
    <row r="23" spans="1:29" ht="9.6" customHeight="1" x14ac:dyDescent="0.2">
      <c r="A23" s="79"/>
      <c r="B23" s="123"/>
      <c r="C23" s="136"/>
      <c r="D23" s="81"/>
      <c r="E23" s="82"/>
      <c r="F23" s="80"/>
      <c r="G23" s="81"/>
      <c r="H23" s="83"/>
      <c r="I23" s="81"/>
      <c r="J23" s="81"/>
      <c r="K23" s="81"/>
      <c r="L23" s="81">
        <v>2.7000000000000003E-2</v>
      </c>
      <c r="M23" s="82"/>
      <c r="N23" s="80"/>
      <c r="O23" s="81"/>
      <c r="P23" s="81"/>
      <c r="Q23" s="81">
        <v>3.0105263157894736E-2</v>
      </c>
      <c r="R23" s="82"/>
      <c r="S23" s="116"/>
      <c r="T23" s="84"/>
      <c r="U23" s="81"/>
      <c r="V23" s="81"/>
      <c r="W23" s="82"/>
      <c r="X23" s="80"/>
      <c r="Y23" s="81"/>
      <c r="Z23" s="81"/>
      <c r="AA23" s="83"/>
      <c r="AB23" s="128"/>
      <c r="AC23" s="85"/>
    </row>
    <row r="24" spans="1:29" ht="9.6" customHeight="1" x14ac:dyDescent="0.2">
      <c r="A24" s="105" t="s">
        <v>25</v>
      </c>
      <c r="B24" s="124" t="s">
        <v>15</v>
      </c>
      <c r="C24" s="135"/>
      <c r="D24" s="107"/>
      <c r="E24" s="108"/>
      <c r="F24" s="106"/>
      <c r="G24" s="107"/>
      <c r="H24" s="109"/>
      <c r="I24" s="110"/>
      <c r="J24" s="107"/>
      <c r="K24" s="107"/>
      <c r="L24" s="107">
        <f>+L23*I13</f>
        <v>0.54</v>
      </c>
      <c r="M24" s="108"/>
      <c r="N24" s="106"/>
      <c r="O24" s="107"/>
      <c r="P24" s="107"/>
      <c r="Q24" s="107">
        <f>+Q23*N13</f>
        <v>2.9202105263157891</v>
      </c>
      <c r="R24" s="108"/>
      <c r="S24" s="117"/>
      <c r="T24" s="110"/>
      <c r="U24" s="107"/>
      <c r="V24" s="107"/>
      <c r="W24" s="108"/>
      <c r="X24" s="106"/>
      <c r="Y24" s="107"/>
      <c r="Z24" s="107"/>
      <c r="AA24" s="109"/>
      <c r="AB24" s="129">
        <v>612060</v>
      </c>
      <c r="AC24" s="111">
        <f>SUM(C24:AA24)</f>
        <v>3.4602105263157892</v>
      </c>
    </row>
    <row r="25" spans="1:29" ht="9.6" customHeight="1" x14ac:dyDescent="0.2">
      <c r="A25" s="79"/>
      <c r="B25" s="123"/>
      <c r="C25" s="134"/>
      <c r="D25" s="81"/>
      <c r="E25" s="82"/>
      <c r="F25" s="80"/>
      <c r="G25" s="81"/>
      <c r="H25" s="83"/>
      <c r="I25" s="84"/>
      <c r="J25" s="81"/>
      <c r="K25" s="81">
        <v>0.19800000000000001</v>
      </c>
      <c r="L25" s="81"/>
      <c r="M25" s="82"/>
      <c r="N25" s="80"/>
      <c r="O25" s="81"/>
      <c r="P25" s="81">
        <v>0.22147368421052629</v>
      </c>
      <c r="Q25" s="81"/>
      <c r="R25" s="82"/>
      <c r="S25" s="116"/>
      <c r="T25" s="84"/>
      <c r="U25" s="81"/>
      <c r="V25" s="81"/>
      <c r="W25" s="82"/>
      <c r="X25" s="80"/>
      <c r="Y25" s="81"/>
      <c r="Z25" s="81"/>
      <c r="AA25" s="83"/>
      <c r="AB25" s="128"/>
      <c r="AC25" s="85"/>
    </row>
    <row r="26" spans="1:29" ht="9.6" customHeight="1" x14ac:dyDescent="0.2">
      <c r="A26" s="105" t="s">
        <v>26</v>
      </c>
      <c r="B26" s="124" t="s">
        <v>15</v>
      </c>
      <c r="C26" s="135"/>
      <c r="D26" s="107"/>
      <c r="E26" s="108"/>
      <c r="F26" s="106"/>
      <c r="G26" s="107"/>
      <c r="H26" s="109"/>
      <c r="I26" s="110"/>
      <c r="J26" s="107"/>
      <c r="K26" s="107">
        <f>+K25*I13</f>
        <v>3.96</v>
      </c>
      <c r="L26" s="107"/>
      <c r="M26" s="108"/>
      <c r="N26" s="106"/>
      <c r="O26" s="107"/>
      <c r="P26" s="107">
        <f>+P25*N13</f>
        <v>21.482947368421051</v>
      </c>
      <c r="Q26" s="107"/>
      <c r="R26" s="108"/>
      <c r="S26" s="117"/>
      <c r="T26" s="110"/>
      <c r="U26" s="107"/>
      <c r="V26" s="107"/>
      <c r="W26" s="108"/>
      <c r="X26" s="106"/>
      <c r="Y26" s="107"/>
      <c r="Z26" s="107"/>
      <c r="AA26" s="109"/>
      <c r="AB26" s="129">
        <v>612067</v>
      </c>
      <c r="AC26" s="111">
        <f>SUM(C26:AA26)</f>
        <v>25.442947368421052</v>
      </c>
    </row>
    <row r="27" spans="1:29" ht="9.6" customHeight="1" x14ac:dyDescent="0.2">
      <c r="A27" s="79"/>
      <c r="B27" s="123"/>
      <c r="C27" s="134"/>
      <c r="D27" s="81"/>
      <c r="E27" s="82"/>
      <c r="F27" s="80"/>
      <c r="G27" s="81"/>
      <c r="H27" s="83"/>
      <c r="I27" s="84"/>
      <c r="J27" s="81"/>
      <c r="K27" s="81"/>
      <c r="L27" s="81"/>
      <c r="M27" s="82"/>
      <c r="N27" s="80"/>
      <c r="O27" s="81"/>
      <c r="P27" s="81"/>
      <c r="Q27" s="81"/>
      <c r="R27" s="82"/>
      <c r="S27" s="116"/>
      <c r="T27" s="84"/>
      <c r="U27" s="81"/>
      <c r="V27" s="81"/>
      <c r="W27" s="82"/>
      <c r="X27" s="80"/>
      <c r="Y27" s="81"/>
      <c r="Z27" s="81"/>
      <c r="AA27" s="83"/>
      <c r="AB27" s="128"/>
      <c r="AC27" s="85"/>
    </row>
    <row r="28" spans="1:29" ht="9.6" customHeight="1" x14ac:dyDescent="0.2">
      <c r="A28" s="105" t="s">
        <v>28</v>
      </c>
      <c r="B28" s="124" t="s">
        <v>66</v>
      </c>
      <c r="C28" s="135"/>
      <c r="D28" s="107"/>
      <c r="E28" s="108"/>
      <c r="F28" s="106"/>
      <c r="G28" s="107"/>
      <c r="H28" s="109"/>
      <c r="I28" s="110"/>
      <c r="J28" s="107"/>
      <c r="K28" s="107">
        <v>4</v>
      </c>
      <c r="L28" s="107"/>
      <c r="M28" s="108"/>
      <c r="N28" s="106"/>
      <c r="O28" s="107"/>
      <c r="P28" s="107">
        <v>16</v>
      </c>
      <c r="Q28" s="107"/>
      <c r="R28" s="108"/>
      <c r="S28" s="117"/>
      <c r="T28" s="110"/>
      <c r="U28" s="107"/>
      <c r="V28" s="107"/>
      <c r="W28" s="108"/>
      <c r="X28" s="106"/>
      <c r="Y28" s="107"/>
      <c r="Z28" s="107"/>
      <c r="AA28" s="109"/>
      <c r="AB28" s="129">
        <v>612084</v>
      </c>
      <c r="AC28" s="111">
        <f>SUM(C28:AA28)</f>
        <v>20</v>
      </c>
    </row>
    <row r="29" spans="1:29" ht="9.6" customHeight="1" x14ac:dyDescent="0.2">
      <c r="A29" s="79"/>
      <c r="B29" s="123"/>
      <c r="C29" s="134"/>
      <c r="D29" s="81"/>
      <c r="E29" s="82"/>
      <c r="F29" s="80"/>
      <c r="G29" s="81"/>
      <c r="H29" s="83"/>
      <c r="I29" s="84"/>
      <c r="J29" s="81"/>
      <c r="K29" s="81">
        <v>7.1999999999999995E-2</v>
      </c>
      <c r="L29" s="81"/>
      <c r="M29" s="82"/>
      <c r="N29" s="80"/>
      <c r="O29" s="81"/>
      <c r="P29" s="81">
        <v>9.5999999999999988E-2</v>
      </c>
      <c r="Q29" s="81"/>
      <c r="R29" s="82"/>
      <c r="S29" s="116"/>
      <c r="T29" s="84"/>
      <c r="U29" s="81"/>
      <c r="V29" s="81"/>
      <c r="W29" s="82"/>
      <c r="X29" s="80"/>
      <c r="Y29" s="81"/>
      <c r="Z29" s="81"/>
      <c r="AA29" s="83"/>
      <c r="AB29" s="128"/>
      <c r="AC29" s="85"/>
    </row>
    <row r="30" spans="1:29" ht="9.6" customHeight="1" x14ac:dyDescent="0.2">
      <c r="A30" s="105" t="s">
        <v>29</v>
      </c>
      <c r="B30" s="124" t="s">
        <v>15</v>
      </c>
      <c r="C30" s="135"/>
      <c r="D30" s="107"/>
      <c r="E30" s="108"/>
      <c r="F30" s="106"/>
      <c r="G30" s="107"/>
      <c r="H30" s="109"/>
      <c r="I30" s="110"/>
      <c r="J30" s="107"/>
      <c r="K30" s="107">
        <f>+K29*I13</f>
        <v>1.44</v>
      </c>
      <c r="L30" s="107"/>
      <c r="M30" s="108"/>
      <c r="N30" s="106"/>
      <c r="O30" s="107"/>
      <c r="P30" s="107">
        <f>+P29*N13</f>
        <v>9.3119999999999994</v>
      </c>
      <c r="Q30" s="107"/>
      <c r="R30" s="108"/>
      <c r="S30" s="117"/>
      <c r="T30" s="110"/>
      <c r="U30" s="107"/>
      <c r="V30" s="107"/>
      <c r="W30" s="108"/>
      <c r="X30" s="106"/>
      <c r="Y30" s="107"/>
      <c r="Z30" s="107"/>
      <c r="AA30" s="109"/>
      <c r="AB30" s="129">
        <v>613001</v>
      </c>
      <c r="AC30" s="111">
        <f>SUM(C30:AA30)</f>
        <v>10.751999999999999</v>
      </c>
    </row>
    <row r="31" spans="1:29" ht="9.6" customHeight="1" x14ac:dyDescent="0.2">
      <c r="A31" s="79"/>
      <c r="B31" s="123"/>
      <c r="C31" s="134">
        <v>9.6000000000000002E-2</v>
      </c>
      <c r="D31" s="81"/>
      <c r="E31" s="82"/>
      <c r="F31" s="80">
        <v>6.247619047619047E-2</v>
      </c>
      <c r="G31" s="81"/>
      <c r="H31" s="83"/>
      <c r="I31" s="84"/>
      <c r="J31" s="81"/>
      <c r="K31" s="81"/>
      <c r="L31" s="81"/>
      <c r="M31" s="82"/>
      <c r="N31" s="80"/>
      <c r="O31" s="81"/>
      <c r="P31" s="81"/>
      <c r="Q31" s="81"/>
      <c r="R31" s="82"/>
      <c r="S31" s="116"/>
      <c r="T31" s="84"/>
      <c r="U31" s="81"/>
      <c r="V31" s="81"/>
      <c r="W31" s="82"/>
      <c r="X31" s="80"/>
      <c r="Y31" s="81"/>
      <c r="Z31" s="81"/>
      <c r="AA31" s="83"/>
      <c r="AB31" s="128"/>
      <c r="AC31" s="85"/>
    </row>
    <row r="32" spans="1:29" ht="9.6" customHeight="1" x14ac:dyDescent="0.2">
      <c r="A32" s="105" t="s">
        <v>107</v>
      </c>
      <c r="B32" s="124" t="s">
        <v>15</v>
      </c>
      <c r="C32" s="135">
        <f>C31*C13</f>
        <v>1.92</v>
      </c>
      <c r="D32" s="107"/>
      <c r="E32" s="108"/>
      <c r="F32" s="106">
        <f>F31*F13</f>
        <v>5.0605714285714285</v>
      </c>
      <c r="G32" s="107"/>
      <c r="H32" s="109"/>
      <c r="I32" s="110"/>
      <c r="J32" s="107"/>
      <c r="K32" s="107"/>
      <c r="L32" s="107"/>
      <c r="M32" s="108"/>
      <c r="N32" s="106"/>
      <c r="O32" s="107"/>
      <c r="P32" s="107"/>
      <c r="Q32" s="107"/>
      <c r="R32" s="108"/>
      <c r="S32" s="117"/>
      <c r="T32" s="110"/>
      <c r="U32" s="107"/>
      <c r="V32" s="107"/>
      <c r="W32" s="108"/>
      <c r="X32" s="106"/>
      <c r="Y32" s="107"/>
      <c r="Z32" s="107"/>
      <c r="AA32" s="109"/>
      <c r="AB32" s="129">
        <v>613029</v>
      </c>
      <c r="AC32" s="111">
        <f>SUM(C32:AA32)</f>
        <v>6.9805714285714284</v>
      </c>
    </row>
    <row r="33" spans="1:29" ht="9.6" customHeight="1" x14ac:dyDescent="0.2">
      <c r="A33" s="79"/>
      <c r="B33" s="123"/>
      <c r="C33" s="134"/>
      <c r="D33" s="81"/>
      <c r="E33" s="82"/>
      <c r="F33" s="80"/>
      <c r="G33" s="81"/>
      <c r="H33" s="83"/>
      <c r="I33" s="84">
        <v>2.1600000000000001E-2</v>
      </c>
      <c r="J33" s="81"/>
      <c r="K33" s="81"/>
      <c r="L33" s="81"/>
      <c r="M33" s="82"/>
      <c r="N33" s="80">
        <v>2.703157894736842E-2</v>
      </c>
      <c r="O33" s="81"/>
      <c r="P33" s="81"/>
      <c r="Q33" s="81"/>
      <c r="R33" s="82"/>
      <c r="S33" s="116"/>
      <c r="T33" s="84"/>
      <c r="U33" s="81"/>
      <c r="V33" s="81"/>
      <c r="W33" s="82"/>
      <c r="X33" s="80"/>
      <c r="Y33" s="81"/>
      <c r="Z33" s="81"/>
      <c r="AA33" s="83"/>
      <c r="AB33" s="128"/>
      <c r="AC33" s="85"/>
    </row>
    <row r="34" spans="1:29" ht="9.6" customHeight="1" x14ac:dyDescent="0.2">
      <c r="A34" s="105" t="s">
        <v>31</v>
      </c>
      <c r="B34" s="124" t="s">
        <v>15</v>
      </c>
      <c r="C34" s="135"/>
      <c r="D34" s="107"/>
      <c r="E34" s="108"/>
      <c r="F34" s="106"/>
      <c r="G34" s="107"/>
      <c r="H34" s="109"/>
      <c r="I34" s="107">
        <f>+I33*I13</f>
        <v>0.43200000000000005</v>
      </c>
      <c r="J34" s="107"/>
      <c r="K34" s="107"/>
      <c r="L34" s="107"/>
      <c r="M34" s="108"/>
      <c r="N34" s="106">
        <f>+N33*N13</f>
        <v>2.6220631578947367</v>
      </c>
      <c r="O34" s="107"/>
      <c r="P34" s="107"/>
      <c r="Q34" s="107"/>
      <c r="R34" s="108"/>
      <c r="S34" s="117"/>
      <c r="T34" s="110"/>
      <c r="U34" s="107"/>
      <c r="V34" s="107"/>
      <c r="W34" s="108"/>
      <c r="X34" s="106"/>
      <c r="Y34" s="107"/>
      <c r="Z34" s="107"/>
      <c r="AA34" s="109"/>
      <c r="AB34" s="129">
        <v>613052</v>
      </c>
      <c r="AC34" s="111">
        <f>SUM(C34:AA34)</f>
        <v>3.0540631578947366</v>
      </c>
    </row>
    <row r="35" spans="1:29" ht="9.6" customHeight="1" x14ac:dyDescent="0.2">
      <c r="A35" s="79"/>
      <c r="B35" s="123"/>
      <c r="C35" s="134"/>
      <c r="D35" s="81">
        <v>2.8799999999999999E-2</v>
      </c>
      <c r="E35" s="82"/>
      <c r="F35" s="80"/>
      <c r="G35" s="81">
        <v>0.02</v>
      </c>
      <c r="H35" s="83"/>
      <c r="I35" s="81"/>
      <c r="J35" s="81"/>
      <c r="K35" s="81"/>
      <c r="L35" s="81"/>
      <c r="M35" s="82"/>
      <c r="N35" s="80"/>
      <c r="O35" s="81"/>
      <c r="P35" s="81"/>
      <c r="Q35" s="81"/>
      <c r="R35" s="82"/>
      <c r="S35" s="116"/>
      <c r="T35" s="84"/>
      <c r="U35" s="81"/>
      <c r="V35" s="81"/>
      <c r="W35" s="82">
        <v>2.6600000000000002E-2</v>
      </c>
      <c r="X35" s="80"/>
      <c r="Y35" s="81"/>
      <c r="Z35" s="81"/>
      <c r="AA35" s="83">
        <v>2.5925925925925929E-2</v>
      </c>
      <c r="AB35" s="128"/>
      <c r="AC35" s="85"/>
    </row>
    <row r="36" spans="1:29" ht="9.6" customHeight="1" x14ac:dyDescent="0.2">
      <c r="A36" s="105" t="s">
        <v>33</v>
      </c>
      <c r="B36" s="124" t="s">
        <v>15</v>
      </c>
      <c r="C36" s="135"/>
      <c r="D36" s="107">
        <f>D35*C13</f>
        <v>0.57599999999999996</v>
      </c>
      <c r="E36" s="108"/>
      <c r="F36" s="106"/>
      <c r="G36" s="107">
        <f>G35*F13</f>
        <v>1.62</v>
      </c>
      <c r="H36" s="109"/>
      <c r="I36" s="110"/>
      <c r="J36" s="107"/>
      <c r="K36" s="107"/>
      <c r="L36" s="107"/>
      <c r="M36" s="108"/>
      <c r="N36" s="106"/>
      <c r="O36" s="107"/>
      <c r="P36" s="107"/>
      <c r="Q36" s="107"/>
      <c r="R36" s="108"/>
      <c r="S36" s="117"/>
      <c r="T36" s="110"/>
      <c r="U36" s="107"/>
      <c r="V36" s="107"/>
      <c r="W36" s="107">
        <f>+W35*T13</f>
        <v>0.53200000000000003</v>
      </c>
      <c r="X36" s="106"/>
      <c r="Y36" s="107"/>
      <c r="Z36" s="107"/>
      <c r="AA36" s="109">
        <f>+AA35*X13</f>
        <v>2.1518518518518519</v>
      </c>
      <c r="AB36" s="129">
        <v>614002</v>
      </c>
      <c r="AC36" s="111">
        <f>SUM(C36:AA36)</f>
        <v>4.8798518518518517</v>
      </c>
    </row>
    <row r="37" spans="1:29" ht="9.6" customHeight="1" x14ac:dyDescent="0.2">
      <c r="A37" s="79"/>
      <c r="B37" s="123"/>
      <c r="C37" s="134"/>
      <c r="D37" s="81"/>
      <c r="E37" s="82"/>
      <c r="F37" s="80"/>
      <c r="G37" s="81"/>
      <c r="H37" s="83"/>
      <c r="I37" s="84"/>
      <c r="J37" s="81"/>
      <c r="K37" s="81">
        <v>5.0000000000000001E-3</v>
      </c>
      <c r="L37" s="81"/>
      <c r="M37" s="82"/>
      <c r="N37" s="80"/>
      <c r="O37" s="81"/>
      <c r="P37" s="81">
        <v>4.2105263157894736E-3</v>
      </c>
      <c r="Q37" s="81"/>
      <c r="R37" s="82"/>
      <c r="S37" s="116"/>
      <c r="T37" s="84"/>
      <c r="U37" s="81"/>
      <c r="V37" s="81"/>
      <c r="W37" s="81"/>
      <c r="X37" s="80"/>
      <c r="Y37" s="81"/>
      <c r="Z37" s="81"/>
      <c r="AA37" s="83"/>
      <c r="AB37" s="128"/>
      <c r="AC37" s="85"/>
    </row>
    <row r="38" spans="1:29" ht="9.6" customHeight="1" x14ac:dyDescent="0.2">
      <c r="A38" s="105" t="s">
        <v>67</v>
      </c>
      <c r="B38" s="124" t="s">
        <v>15</v>
      </c>
      <c r="C38" s="135"/>
      <c r="D38" s="107"/>
      <c r="E38" s="108"/>
      <c r="F38" s="106"/>
      <c r="G38" s="107"/>
      <c r="H38" s="109"/>
      <c r="I38" s="110"/>
      <c r="J38" s="107"/>
      <c r="K38" s="107">
        <f>K37*I13</f>
        <v>0.1</v>
      </c>
      <c r="L38" s="107"/>
      <c r="M38" s="108"/>
      <c r="N38" s="106"/>
      <c r="O38" s="107"/>
      <c r="P38" s="107">
        <f>P37*N13</f>
        <v>0.40842105263157896</v>
      </c>
      <c r="Q38" s="107"/>
      <c r="R38" s="108"/>
      <c r="S38" s="117"/>
      <c r="T38" s="110"/>
      <c r="U38" s="107"/>
      <c r="V38" s="107"/>
      <c r="W38" s="108"/>
      <c r="X38" s="106"/>
      <c r="Y38" s="107"/>
      <c r="Z38" s="107"/>
      <c r="AA38" s="109"/>
      <c r="AB38" s="129">
        <v>614004</v>
      </c>
      <c r="AC38" s="111">
        <f>SUM(C38:AA38)</f>
        <v>0.508421052631579</v>
      </c>
    </row>
    <row r="39" spans="1:29" ht="9.6" customHeight="1" x14ac:dyDescent="0.2">
      <c r="A39" s="79"/>
      <c r="B39" s="123"/>
      <c r="C39" s="134"/>
      <c r="D39" s="81"/>
      <c r="E39" s="82">
        <v>9.5999999999999992E-3</v>
      </c>
      <c r="F39" s="80"/>
      <c r="G39" s="81"/>
      <c r="H39" s="83">
        <v>4.6666666666666697E-2</v>
      </c>
      <c r="I39" s="84"/>
      <c r="J39" s="81"/>
      <c r="K39" s="81"/>
      <c r="L39" s="81"/>
      <c r="M39" s="82"/>
      <c r="N39" s="80"/>
      <c r="O39" s="81"/>
      <c r="P39" s="81"/>
      <c r="Q39" s="81"/>
      <c r="R39" s="82"/>
      <c r="S39" s="116"/>
      <c r="T39" s="84"/>
      <c r="U39" s="81"/>
      <c r="V39" s="81"/>
      <c r="W39" s="82"/>
      <c r="X39" s="80"/>
      <c r="Y39" s="81"/>
      <c r="Z39" s="81"/>
      <c r="AA39" s="83"/>
      <c r="AB39" s="128"/>
      <c r="AC39" s="85"/>
    </row>
    <row r="40" spans="1:29" ht="9.6" customHeight="1" x14ac:dyDescent="0.2">
      <c r="A40" s="105" t="s">
        <v>35</v>
      </c>
      <c r="B40" s="124" t="s">
        <v>15</v>
      </c>
      <c r="C40" s="135"/>
      <c r="D40" s="107"/>
      <c r="E40" s="108">
        <f>E39*C13</f>
        <v>0.19199999999999998</v>
      </c>
      <c r="F40" s="106"/>
      <c r="G40" s="107"/>
      <c r="H40" s="109">
        <f>H39*F13</f>
        <v>3.7800000000000025</v>
      </c>
      <c r="I40" s="110"/>
      <c r="J40" s="107"/>
      <c r="K40" s="107"/>
      <c r="L40" s="107"/>
      <c r="M40" s="108"/>
      <c r="N40" s="106"/>
      <c r="O40" s="107"/>
      <c r="P40" s="107"/>
      <c r="Q40" s="107"/>
      <c r="R40" s="108"/>
      <c r="S40" s="117"/>
      <c r="T40" s="110"/>
      <c r="U40" s="107"/>
      <c r="V40" s="107"/>
      <c r="W40" s="108"/>
      <c r="X40" s="106"/>
      <c r="Y40" s="107"/>
      <c r="Z40" s="107"/>
      <c r="AA40" s="109"/>
      <c r="AB40" s="129">
        <v>614074</v>
      </c>
      <c r="AC40" s="111">
        <f>SUM(C40:AA40)</f>
        <v>3.9720000000000026</v>
      </c>
    </row>
    <row r="41" spans="1:29" ht="9.6" customHeight="1" x14ac:dyDescent="0.2">
      <c r="A41" s="79"/>
      <c r="B41" s="123"/>
      <c r="C41" s="134"/>
      <c r="D41" s="81"/>
      <c r="E41" s="82">
        <v>4.6666666666666671E-3</v>
      </c>
      <c r="F41" s="80"/>
      <c r="G41" s="81"/>
      <c r="H41" s="83">
        <v>2.5000000000000001E-3</v>
      </c>
      <c r="I41" s="84"/>
      <c r="J41" s="81"/>
      <c r="K41" s="81"/>
      <c r="L41" s="81"/>
      <c r="M41" s="82"/>
      <c r="N41" s="80"/>
      <c r="O41" s="81"/>
      <c r="P41" s="81"/>
      <c r="Q41" s="81"/>
      <c r="R41" s="82"/>
      <c r="S41" s="116"/>
      <c r="T41" s="84"/>
      <c r="U41" s="81"/>
      <c r="V41" s="81"/>
      <c r="W41" s="82"/>
      <c r="X41" s="80"/>
      <c r="Y41" s="81"/>
      <c r="Z41" s="81"/>
      <c r="AA41" s="83"/>
      <c r="AB41" s="128"/>
      <c r="AC41" s="85"/>
    </row>
    <row r="42" spans="1:29" ht="9.6" customHeight="1" x14ac:dyDescent="0.2">
      <c r="A42" s="105" t="s">
        <v>37</v>
      </c>
      <c r="B42" s="124" t="s">
        <v>15</v>
      </c>
      <c r="C42" s="135"/>
      <c r="D42" s="107"/>
      <c r="E42" s="108">
        <f>E41*C13</f>
        <v>9.3333333333333338E-2</v>
      </c>
      <c r="F42" s="106"/>
      <c r="G42" s="107"/>
      <c r="H42" s="109">
        <f>H41*F13</f>
        <v>0.20250000000000001</v>
      </c>
      <c r="I42" s="110"/>
      <c r="J42" s="107"/>
      <c r="K42" s="107"/>
      <c r="L42" s="107"/>
      <c r="M42" s="108"/>
      <c r="N42" s="106"/>
      <c r="O42" s="107"/>
      <c r="P42" s="107"/>
      <c r="Q42" s="107"/>
      <c r="R42" s="108"/>
      <c r="S42" s="117"/>
      <c r="T42" s="110"/>
      <c r="U42" s="107"/>
      <c r="V42" s="107"/>
      <c r="W42" s="108"/>
      <c r="X42" s="106"/>
      <c r="Y42" s="107"/>
      <c r="Z42" s="107"/>
      <c r="AA42" s="109"/>
      <c r="AB42" s="129">
        <v>615033</v>
      </c>
      <c r="AC42" s="111">
        <f>SUM(C42:AA42)</f>
        <v>0.29583333333333334</v>
      </c>
    </row>
    <row r="43" spans="1:29" ht="9.6" customHeight="1" x14ac:dyDescent="0.2">
      <c r="A43" s="79"/>
      <c r="B43" s="123"/>
      <c r="C43" s="134"/>
      <c r="D43" s="81"/>
      <c r="E43" s="82"/>
      <c r="F43" s="80"/>
      <c r="G43" s="81"/>
      <c r="H43" s="83"/>
      <c r="I43" s="84"/>
      <c r="J43" s="81"/>
      <c r="K43" s="81"/>
      <c r="L43" s="81"/>
      <c r="M43" s="82"/>
      <c r="N43" s="80"/>
      <c r="O43" s="81"/>
      <c r="P43" s="81"/>
      <c r="Q43" s="81"/>
      <c r="R43" s="82"/>
      <c r="S43" s="116"/>
      <c r="T43" s="84"/>
      <c r="U43" s="81">
        <v>7.1999999999999995E-2</v>
      </c>
      <c r="V43" s="81"/>
      <c r="W43" s="82"/>
      <c r="X43" s="80"/>
      <c r="Y43" s="81">
        <v>8.0987654320987645E-2</v>
      </c>
      <c r="Z43" s="81"/>
      <c r="AA43" s="83"/>
      <c r="AB43" s="128"/>
      <c r="AC43" s="85"/>
    </row>
    <row r="44" spans="1:29" ht="9.6" customHeight="1" x14ac:dyDescent="0.2">
      <c r="A44" s="105" t="s">
        <v>78</v>
      </c>
      <c r="B44" s="124" t="s">
        <v>15</v>
      </c>
      <c r="C44" s="135"/>
      <c r="D44" s="107"/>
      <c r="E44" s="108"/>
      <c r="F44" s="106"/>
      <c r="G44" s="107"/>
      <c r="H44" s="109"/>
      <c r="I44" s="110"/>
      <c r="J44" s="107"/>
      <c r="K44" s="107"/>
      <c r="L44" s="107"/>
      <c r="M44" s="108"/>
      <c r="N44" s="106"/>
      <c r="O44" s="107"/>
      <c r="P44" s="107"/>
      <c r="Q44" s="107"/>
      <c r="R44" s="108"/>
      <c r="S44" s="117"/>
      <c r="T44" s="110"/>
      <c r="U44" s="107">
        <f>U43*T13</f>
        <v>1.44</v>
      </c>
      <c r="V44" s="107"/>
      <c r="W44" s="108"/>
      <c r="X44" s="106"/>
      <c r="Y44" s="107">
        <f>Y43*X13</f>
        <v>6.7219753086419747</v>
      </c>
      <c r="Z44" s="107"/>
      <c r="AA44" s="109"/>
      <c r="AB44" s="129">
        <v>615071</v>
      </c>
      <c r="AC44" s="111">
        <f>SUM(C44:AA44)</f>
        <v>8.1619753086419742</v>
      </c>
    </row>
    <row r="45" spans="1:29" ht="9.6" customHeight="1" x14ac:dyDescent="0.2">
      <c r="A45" s="79"/>
      <c r="B45" s="123"/>
      <c r="C45" s="134"/>
      <c r="D45" s="81"/>
      <c r="E45" s="82"/>
      <c r="F45" s="80"/>
      <c r="G45" s="81"/>
      <c r="H45" s="83"/>
      <c r="I45" s="84"/>
      <c r="J45" s="81"/>
      <c r="K45" s="81"/>
      <c r="L45" s="81"/>
      <c r="M45" s="82">
        <v>0.18</v>
      </c>
      <c r="N45" s="80"/>
      <c r="O45" s="81"/>
      <c r="P45" s="81"/>
      <c r="Q45" s="81"/>
      <c r="R45" s="82">
        <v>0.24631578947368418</v>
      </c>
      <c r="S45" s="116"/>
      <c r="T45" s="84"/>
      <c r="U45" s="81"/>
      <c r="V45" s="81"/>
      <c r="W45" s="82"/>
      <c r="X45" s="80"/>
      <c r="Y45" s="81"/>
      <c r="Z45" s="81"/>
      <c r="AA45" s="83"/>
      <c r="AB45" s="128"/>
      <c r="AC45" s="85"/>
    </row>
    <row r="46" spans="1:29" ht="9.6" customHeight="1" x14ac:dyDescent="0.2">
      <c r="A46" s="105" t="s">
        <v>44</v>
      </c>
      <c r="B46" s="124" t="s">
        <v>15</v>
      </c>
      <c r="C46" s="135"/>
      <c r="D46" s="107"/>
      <c r="E46" s="108"/>
      <c r="F46" s="106"/>
      <c r="G46" s="107"/>
      <c r="H46" s="109"/>
      <c r="I46" s="110"/>
      <c r="J46" s="107"/>
      <c r="K46" s="107"/>
      <c r="L46" s="107"/>
      <c r="M46" s="108">
        <f>M45*I13</f>
        <v>3.5999999999999996</v>
      </c>
      <c r="N46" s="106"/>
      <c r="O46" s="107"/>
      <c r="P46" s="107"/>
      <c r="Q46" s="107"/>
      <c r="R46" s="108">
        <f>R45*N13</f>
        <v>23.892631578947366</v>
      </c>
      <c r="S46" s="117"/>
      <c r="T46" s="110"/>
      <c r="U46" s="107"/>
      <c r="V46" s="107"/>
      <c r="W46" s="108"/>
      <c r="X46" s="106"/>
      <c r="Y46" s="107"/>
      <c r="Z46" s="107"/>
      <c r="AA46" s="109"/>
      <c r="AB46" s="129">
        <v>615098</v>
      </c>
      <c r="AC46" s="111">
        <f>SUM(C46:AA46)</f>
        <v>27.492631578947368</v>
      </c>
    </row>
    <row r="47" spans="1:29" ht="9.6" customHeight="1" x14ac:dyDescent="0.2">
      <c r="A47" s="79"/>
      <c r="B47" s="123"/>
      <c r="C47" s="134"/>
      <c r="D47" s="81"/>
      <c r="E47" s="82"/>
      <c r="F47" s="80"/>
      <c r="G47" s="81"/>
      <c r="H47" s="83"/>
      <c r="I47" s="84"/>
      <c r="J47" s="81">
        <v>4.4999999999999998E-2</v>
      </c>
      <c r="K47" s="81"/>
      <c r="L47" s="81"/>
      <c r="M47" s="82"/>
      <c r="N47" s="80"/>
      <c r="O47" s="81">
        <v>5.3684210526315786E-2</v>
      </c>
      <c r="P47" s="81"/>
      <c r="Q47" s="81"/>
      <c r="R47" s="82"/>
      <c r="S47" s="116"/>
      <c r="T47" s="84"/>
      <c r="U47" s="81"/>
      <c r="V47" s="81"/>
      <c r="W47" s="82"/>
      <c r="X47" s="80"/>
      <c r="Y47" s="81"/>
      <c r="Z47" s="81"/>
      <c r="AA47" s="83"/>
      <c r="AB47" s="128"/>
      <c r="AC47" s="85"/>
    </row>
    <row r="48" spans="1:29" ht="9.6" customHeight="1" x14ac:dyDescent="0.2">
      <c r="A48" s="105" t="s">
        <v>175</v>
      </c>
      <c r="B48" s="124" t="s">
        <v>15</v>
      </c>
      <c r="C48" s="135"/>
      <c r="D48" s="107"/>
      <c r="E48" s="108"/>
      <c r="F48" s="106"/>
      <c r="G48" s="107"/>
      <c r="H48" s="109"/>
      <c r="I48" s="110"/>
      <c r="J48" s="107">
        <f>J47*I13</f>
        <v>0.89999999999999991</v>
      </c>
      <c r="K48" s="107"/>
      <c r="L48" s="107"/>
      <c r="M48" s="108"/>
      <c r="N48" s="106"/>
      <c r="O48" s="107">
        <f>O47*N13</f>
        <v>5.2073684210526316</v>
      </c>
      <c r="P48" s="107"/>
      <c r="Q48" s="107"/>
      <c r="R48" s="108"/>
      <c r="S48" s="117"/>
      <c r="T48" s="110"/>
      <c r="U48" s="107"/>
      <c r="V48" s="107"/>
      <c r="W48" s="108"/>
      <c r="X48" s="106"/>
      <c r="Y48" s="107"/>
      <c r="Z48" s="107"/>
      <c r="AA48" s="109"/>
      <c r="AB48" s="129">
        <v>616002</v>
      </c>
      <c r="AC48" s="111">
        <f>SUM(C48:AA48)</f>
        <v>6.107368421052632</v>
      </c>
    </row>
    <row r="49" spans="1:29" ht="9.6" customHeight="1" x14ac:dyDescent="0.2">
      <c r="A49" s="79"/>
      <c r="B49" s="123"/>
      <c r="C49" s="134"/>
      <c r="D49" s="81"/>
      <c r="E49" s="82"/>
      <c r="F49" s="80"/>
      <c r="G49" s="81"/>
      <c r="H49" s="83"/>
      <c r="I49" s="84"/>
      <c r="J49" s="81"/>
      <c r="K49" s="81"/>
      <c r="L49" s="81"/>
      <c r="M49" s="82"/>
      <c r="N49" s="80"/>
      <c r="O49" s="81"/>
      <c r="P49" s="81"/>
      <c r="Q49" s="81"/>
      <c r="R49" s="82"/>
      <c r="S49" s="116"/>
      <c r="T49" s="84"/>
      <c r="U49" s="81"/>
      <c r="V49" s="81">
        <v>5.4000000000000003E-3</v>
      </c>
      <c r="W49" s="82"/>
      <c r="X49" s="80"/>
      <c r="Y49" s="81"/>
      <c r="Z49" s="81">
        <v>6.024691358024691E-3</v>
      </c>
      <c r="AA49" s="83"/>
      <c r="AB49" s="128"/>
      <c r="AC49" s="85"/>
    </row>
    <row r="50" spans="1:29" ht="9.6" customHeight="1" x14ac:dyDescent="0.2">
      <c r="A50" s="105" t="s">
        <v>180</v>
      </c>
      <c r="B50" s="124" t="s">
        <v>15</v>
      </c>
      <c r="C50" s="135"/>
      <c r="D50" s="107"/>
      <c r="E50" s="108"/>
      <c r="F50" s="106"/>
      <c r="G50" s="107"/>
      <c r="H50" s="109"/>
      <c r="I50" s="110"/>
      <c r="J50" s="107"/>
      <c r="K50" s="107"/>
      <c r="L50" s="107"/>
      <c r="M50" s="108"/>
      <c r="N50" s="106"/>
      <c r="O50" s="107"/>
      <c r="P50" s="107"/>
      <c r="Q50" s="107"/>
      <c r="R50" s="108"/>
      <c r="S50" s="117"/>
      <c r="T50" s="110"/>
      <c r="U50" s="107"/>
      <c r="V50" s="107">
        <f>V49*T13</f>
        <v>0.10800000000000001</v>
      </c>
      <c r="W50" s="108"/>
      <c r="X50" s="106"/>
      <c r="Y50" s="107"/>
      <c r="Z50" s="107">
        <f>Z49*X13</f>
        <v>0.50004938271604937</v>
      </c>
      <c r="AA50" s="109"/>
      <c r="AB50" s="129">
        <v>616009</v>
      </c>
      <c r="AC50" s="111">
        <f>SUM(C50:AA50)</f>
        <v>0.60804938271604936</v>
      </c>
    </row>
    <row r="51" spans="1:29" ht="9.6" customHeight="1" x14ac:dyDescent="0.2">
      <c r="A51" s="79"/>
      <c r="B51" s="123"/>
      <c r="C51" s="134"/>
      <c r="D51" s="81"/>
      <c r="E51" s="82"/>
      <c r="F51" s="80"/>
      <c r="G51" s="81"/>
      <c r="H51" s="83"/>
      <c r="I51" s="84"/>
      <c r="J51" s="81"/>
      <c r="K51" s="81"/>
      <c r="L51" s="81"/>
      <c r="M51" s="82"/>
      <c r="N51" s="80"/>
      <c r="O51" s="81"/>
      <c r="P51" s="81"/>
      <c r="Q51" s="81"/>
      <c r="R51" s="82"/>
      <c r="S51" s="116"/>
      <c r="T51" s="84"/>
      <c r="U51" s="81"/>
      <c r="V51" s="81"/>
      <c r="W51" s="82"/>
      <c r="X51" s="80"/>
      <c r="Y51" s="81"/>
      <c r="Z51" s="81"/>
      <c r="AA51" s="83"/>
      <c r="AB51" s="128"/>
      <c r="AC51" s="85"/>
    </row>
    <row r="52" spans="1:29" ht="10.199999999999999" customHeight="1" x14ac:dyDescent="0.2">
      <c r="A52" s="105" t="s">
        <v>49</v>
      </c>
      <c r="B52" s="124" t="s">
        <v>15</v>
      </c>
      <c r="C52" s="135"/>
      <c r="D52" s="107"/>
      <c r="E52" s="108"/>
      <c r="F52" s="106"/>
      <c r="G52" s="107"/>
      <c r="H52" s="109"/>
      <c r="I52" s="110"/>
      <c r="J52" s="107"/>
      <c r="K52" s="107"/>
      <c r="L52" s="107"/>
      <c r="M52" s="108"/>
      <c r="N52" s="106"/>
      <c r="O52" s="107"/>
      <c r="P52" s="107"/>
      <c r="Q52" s="107"/>
      <c r="R52" s="108"/>
      <c r="S52" s="117"/>
      <c r="T52" s="110"/>
      <c r="U52" s="107"/>
      <c r="V52" s="107"/>
      <c r="W52" s="107">
        <v>7.0000000000000007E-2</v>
      </c>
      <c r="X52" s="106"/>
      <c r="Y52" s="107"/>
      <c r="Z52" s="107"/>
      <c r="AA52" s="109">
        <v>0.23</v>
      </c>
      <c r="AB52" s="129">
        <v>616021</v>
      </c>
      <c r="AC52" s="111">
        <f>SUM(C52:AA52)</f>
        <v>0.30000000000000004</v>
      </c>
    </row>
    <row r="53" spans="1:29" ht="9.6" customHeight="1" x14ac:dyDescent="0.2">
      <c r="A53" s="79"/>
      <c r="B53" s="123"/>
      <c r="C53" s="134"/>
      <c r="D53" s="81">
        <v>3.0000000000000001E-3</v>
      </c>
      <c r="E53" s="82"/>
      <c r="F53" s="80"/>
      <c r="G53" s="81">
        <v>1.2999999999999999E-3</v>
      </c>
      <c r="H53" s="83"/>
      <c r="I53" s="84"/>
      <c r="J53" s="81"/>
      <c r="K53" s="81"/>
      <c r="L53" s="81"/>
      <c r="M53" s="82"/>
      <c r="N53" s="80"/>
      <c r="O53" s="81"/>
      <c r="P53" s="81"/>
      <c r="Q53" s="81"/>
      <c r="R53" s="82"/>
      <c r="S53" s="116"/>
      <c r="T53" s="84"/>
      <c r="U53" s="81"/>
      <c r="V53" s="81"/>
      <c r="W53" s="81"/>
      <c r="X53" s="80"/>
      <c r="Y53" s="81"/>
      <c r="Z53" s="81"/>
      <c r="AA53" s="83"/>
      <c r="AB53" s="128"/>
      <c r="AC53" s="85"/>
    </row>
    <row r="54" spans="1:29" ht="9.6" customHeight="1" x14ac:dyDescent="0.2">
      <c r="A54" s="105" t="s">
        <v>51</v>
      </c>
      <c r="B54" s="124" t="s">
        <v>15</v>
      </c>
      <c r="C54" s="135"/>
      <c r="D54" s="107">
        <f>D53*C13</f>
        <v>0.06</v>
      </c>
      <c r="E54" s="108"/>
      <c r="F54" s="106"/>
      <c r="G54" s="107">
        <f>G53*F13</f>
        <v>0.10529999999999999</v>
      </c>
      <c r="H54" s="109"/>
      <c r="I54" s="110"/>
      <c r="J54" s="107"/>
      <c r="K54" s="107"/>
      <c r="L54" s="107"/>
      <c r="M54" s="108"/>
      <c r="N54" s="106"/>
      <c r="O54" s="107"/>
      <c r="P54" s="107"/>
      <c r="Q54" s="107"/>
      <c r="R54" s="108"/>
      <c r="S54" s="117"/>
      <c r="T54" s="110"/>
      <c r="U54" s="107"/>
      <c r="V54" s="107"/>
      <c r="W54" s="108"/>
      <c r="X54" s="106"/>
      <c r="Y54" s="107"/>
      <c r="Z54" s="107"/>
      <c r="AA54" s="109"/>
      <c r="AB54" s="129">
        <v>616022</v>
      </c>
      <c r="AC54" s="111">
        <f>SUM(C54:AA54)</f>
        <v>0.1653</v>
      </c>
    </row>
    <row r="55" spans="1:29" ht="9.6" customHeight="1" x14ac:dyDescent="0.2">
      <c r="A55" s="79"/>
      <c r="B55" s="123"/>
      <c r="C55" s="134"/>
      <c r="D55" s="81"/>
      <c r="E55" s="82"/>
      <c r="F55" s="80"/>
      <c r="G55" s="81"/>
      <c r="H55" s="83"/>
      <c r="I55" s="84"/>
      <c r="J55" s="81"/>
      <c r="K55" s="81"/>
      <c r="L55" s="81"/>
      <c r="M55" s="82"/>
      <c r="N55" s="80"/>
      <c r="O55" s="81"/>
      <c r="P55" s="81"/>
      <c r="Q55" s="81"/>
      <c r="R55" s="82"/>
      <c r="S55" s="116"/>
      <c r="T55" s="84"/>
      <c r="U55" s="81"/>
      <c r="V55" s="81"/>
      <c r="W55" s="82"/>
      <c r="X55" s="80"/>
      <c r="Y55" s="81"/>
      <c r="Z55" s="81"/>
      <c r="AA55" s="83"/>
      <c r="AB55" s="128"/>
      <c r="AC55" s="85"/>
    </row>
    <row r="56" spans="1:29" ht="9.6" customHeight="1" x14ac:dyDescent="0.2">
      <c r="A56" s="105" t="s">
        <v>55</v>
      </c>
      <c r="B56" s="124" t="s">
        <v>15</v>
      </c>
      <c r="C56" s="135"/>
      <c r="D56" s="107"/>
      <c r="E56" s="108"/>
      <c r="F56" s="106"/>
      <c r="G56" s="107"/>
      <c r="H56" s="109"/>
      <c r="I56" s="110">
        <v>0.1</v>
      </c>
      <c r="J56" s="107"/>
      <c r="K56" s="107"/>
      <c r="L56" s="107"/>
      <c r="M56" s="108"/>
      <c r="N56" s="106"/>
      <c r="O56" s="107"/>
      <c r="P56" s="107"/>
      <c r="Q56" s="107"/>
      <c r="R56" s="108"/>
      <c r="S56" s="117"/>
      <c r="T56" s="110"/>
      <c r="U56" s="107"/>
      <c r="V56" s="107"/>
      <c r="W56" s="108"/>
      <c r="X56" s="106"/>
      <c r="Y56" s="107"/>
      <c r="Z56" s="107"/>
      <c r="AA56" s="109"/>
      <c r="AB56" s="129">
        <v>616042</v>
      </c>
      <c r="AC56" s="111">
        <f>SUM(C56:AA56)</f>
        <v>0.1</v>
      </c>
    </row>
    <row r="57" spans="1:29" ht="9.6" customHeight="1" x14ac:dyDescent="0.2">
      <c r="A57" s="79"/>
      <c r="B57" s="123"/>
      <c r="C57" s="134"/>
      <c r="D57" s="81"/>
      <c r="E57" s="82"/>
      <c r="F57" s="80"/>
      <c r="G57" s="81"/>
      <c r="H57" s="83"/>
      <c r="I57" s="84"/>
      <c r="J57" s="81"/>
      <c r="K57" s="81"/>
      <c r="L57" s="81"/>
      <c r="M57" s="82"/>
      <c r="N57" s="80"/>
      <c r="O57" s="81"/>
      <c r="P57" s="81"/>
      <c r="Q57" s="81"/>
      <c r="R57" s="82"/>
      <c r="S57" s="116">
        <v>0.2</v>
      </c>
      <c r="T57" s="84"/>
      <c r="U57" s="81"/>
      <c r="V57" s="81"/>
      <c r="W57" s="82"/>
      <c r="X57" s="80"/>
      <c r="Y57" s="81"/>
      <c r="Z57" s="81"/>
      <c r="AA57" s="83"/>
      <c r="AB57" s="128"/>
      <c r="AC57" s="85"/>
    </row>
    <row r="58" spans="1:29" ht="9.6" customHeight="1" x14ac:dyDescent="0.2">
      <c r="A58" s="112" t="s">
        <v>69</v>
      </c>
      <c r="B58" s="124" t="s">
        <v>15</v>
      </c>
      <c r="C58" s="135"/>
      <c r="D58" s="107"/>
      <c r="E58" s="108"/>
      <c r="F58" s="106"/>
      <c r="G58" s="107"/>
      <c r="H58" s="109"/>
      <c r="I58" s="110"/>
      <c r="J58" s="107"/>
      <c r="K58" s="107"/>
      <c r="L58" s="107"/>
      <c r="M58" s="108"/>
      <c r="N58" s="106"/>
      <c r="O58" s="107"/>
      <c r="P58" s="107"/>
      <c r="Q58" s="107"/>
      <c r="R58" s="108"/>
      <c r="S58" s="117">
        <f>+S13*S57</f>
        <v>20.6</v>
      </c>
      <c r="T58" s="110"/>
      <c r="U58" s="107"/>
      <c r="V58" s="107"/>
      <c r="W58" s="108"/>
      <c r="X58" s="106"/>
      <c r="Y58" s="107"/>
      <c r="Z58" s="107"/>
      <c r="AA58" s="109"/>
      <c r="AB58" s="129">
        <v>615054</v>
      </c>
      <c r="AC58" s="111">
        <f>SUM(C58:AA58)</f>
        <v>20.6</v>
      </c>
    </row>
    <row r="60" spans="1:29" x14ac:dyDescent="0.2">
      <c r="AC60" s="55">
        <f>SUM(C60:AA60)</f>
        <v>0</v>
      </c>
    </row>
    <row r="61" spans="1:29" ht="5.25" hidden="1" customHeight="1" x14ac:dyDescent="0.2">
      <c r="Z61" s="86"/>
      <c r="AA61" s="87"/>
    </row>
    <row r="62" spans="1:29" s="56" customFormat="1" ht="9" customHeight="1" x14ac:dyDescent="0.2">
      <c r="A62" s="91" t="s">
        <v>89</v>
      </c>
      <c r="B62" s="91"/>
      <c r="C62" s="91"/>
      <c r="D62" s="91"/>
      <c r="E62" s="91"/>
      <c r="F62" s="91"/>
      <c r="H62" s="90"/>
      <c r="I62" s="91" t="s">
        <v>86</v>
      </c>
      <c r="J62" s="91"/>
      <c r="K62" s="91"/>
      <c r="L62" s="91"/>
      <c r="M62" s="91"/>
      <c r="N62" s="91"/>
      <c r="O62" s="91"/>
      <c r="P62" s="91"/>
      <c r="Q62" s="88"/>
      <c r="R62" s="88"/>
      <c r="S62" s="88"/>
      <c r="T62" s="91" t="s">
        <v>87</v>
      </c>
      <c r="U62" s="91"/>
      <c r="V62" s="91"/>
      <c r="W62" s="91"/>
      <c r="X62" s="91"/>
      <c r="Y62" s="91"/>
      <c r="Z62" s="88"/>
      <c r="AA62" s="88"/>
    </row>
  </sheetData>
  <mergeCells count="44">
    <mergeCell ref="B6:E6"/>
    <mergeCell ref="B1:E1"/>
    <mergeCell ref="B2:E2"/>
    <mergeCell ref="B3:E3"/>
    <mergeCell ref="B4:E4"/>
    <mergeCell ref="B5:E5"/>
    <mergeCell ref="A7:A11"/>
    <mergeCell ref="B7:B11"/>
    <mergeCell ref="C7:H7"/>
    <mergeCell ref="I7:R7"/>
    <mergeCell ref="T7:AA7"/>
    <mergeCell ref="L8:L11"/>
    <mergeCell ref="M8:M11"/>
    <mergeCell ref="N8:N11"/>
    <mergeCell ref="O8:O11"/>
    <mergeCell ref="U8:U11"/>
    <mergeCell ref="AC7:AC11"/>
    <mergeCell ref="C8:C11"/>
    <mergeCell ref="D8:D11"/>
    <mergeCell ref="E8:E11"/>
    <mergeCell ref="F8:F11"/>
    <mergeCell ref="G8:G11"/>
    <mergeCell ref="H8:H11"/>
    <mergeCell ref="I8:I11"/>
    <mergeCell ref="J8:J11"/>
    <mergeCell ref="K8:K11"/>
    <mergeCell ref="AB7:AB11"/>
    <mergeCell ref="P8:P11"/>
    <mergeCell ref="Q8:Q11"/>
    <mergeCell ref="R8:R11"/>
    <mergeCell ref="S8:S11"/>
    <mergeCell ref="T8:T11"/>
    <mergeCell ref="X13:AA13"/>
    <mergeCell ref="V8:V11"/>
    <mergeCell ref="W8:W11"/>
    <mergeCell ref="X8:X11"/>
    <mergeCell ref="Y8:Y11"/>
    <mergeCell ref="Z8:Z11"/>
    <mergeCell ref="AA8:AA11"/>
    <mergeCell ref="C13:E13"/>
    <mergeCell ref="F13:H13"/>
    <mergeCell ref="I13:M13"/>
    <mergeCell ref="N13:R13"/>
    <mergeCell ref="T13:W13"/>
  </mergeCells>
  <pageMargins left="0" right="0" top="0" bottom="0" header="0" footer="0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62"/>
  <sheetViews>
    <sheetView tabSelected="1" zoomScale="130" zoomScaleNormal="130" workbookViewId="0">
      <selection activeCell="K32" sqref="K32"/>
    </sheetView>
  </sheetViews>
  <sheetFormatPr defaultColWidth="9.109375" defaultRowHeight="10.199999999999999" x14ac:dyDescent="0.2"/>
  <cols>
    <col min="1" max="1" width="14" style="55" customWidth="1"/>
    <col min="2" max="2" width="2.6640625" style="55" customWidth="1"/>
    <col min="3" max="27" width="4.88671875" style="55" customWidth="1"/>
    <col min="28" max="28" width="5.44140625" style="56" customWidth="1"/>
    <col min="29" max="29" width="5.109375" style="55" customWidth="1"/>
    <col min="30" max="30" width="0.5546875" style="55" customWidth="1"/>
    <col min="31" max="16384" width="9.109375" style="55"/>
  </cols>
  <sheetData>
    <row r="1" spans="1:29" ht="9.75" customHeight="1" x14ac:dyDescent="0.25">
      <c r="A1" s="53" t="s">
        <v>5</v>
      </c>
      <c r="B1" s="295" t="s">
        <v>1</v>
      </c>
      <c r="C1" s="296"/>
      <c r="D1" s="296"/>
      <c r="E1" s="297"/>
      <c r="F1" s="54" t="s">
        <v>2</v>
      </c>
      <c r="G1" s="54" t="s">
        <v>2</v>
      </c>
      <c r="H1" s="54" t="s">
        <v>71</v>
      </c>
      <c r="I1" s="54" t="s">
        <v>71</v>
      </c>
      <c r="J1" s="54" t="s">
        <v>2</v>
      </c>
      <c r="K1" s="54"/>
      <c r="L1" s="54"/>
      <c r="M1" s="2"/>
      <c r="N1" s="8" t="s">
        <v>85</v>
      </c>
      <c r="O1" s="8"/>
      <c r="P1" s="2"/>
      <c r="Q1" s="2"/>
      <c r="R1" s="2"/>
      <c r="S1" s="2"/>
      <c r="T1" s="2"/>
      <c r="U1" s="2"/>
      <c r="V1" s="2"/>
      <c r="W1" s="92"/>
      <c r="X1" s="92"/>
      <c r="Y1" s="92"/>
      <c r="Z1" s="92"/>
      <c r="AA1" s="92"/>
      <c r="AB1" s="92"/>
      <c r="AC1" s="56"/>
    </row>
    <row r="2" spans="1:29" ht="11.25" customHeight="1" x14ac:dyDescent="0.25">
      <c r="A2" s="57" t="s">
        <v>0</v>
      </c>
      <c r="B2" s="298"/>
      <c r="C2" s="296"/>
      <c r="D2" s="299"/>
      <c r="E2" s="297"/>
      <c r="F2" s="149" t="s">
        <v>204</v>
      </c>
      <c r="G2" s="142">
        <v>102</v>
      </c>
      <c r="H2" s="142">
        <v>109</v>
      </c>
      <c r="I2" s="142">
        <v>110</v>
      </c>
      <c r="J2" s="142">
        <v>134</v>
      </c>
      <c r="K2" s="142"/>
      <c r="L2" s="54"/>
      <c r="M2" s="7" t="s">
        <v>205</v>
      </c>
      <c r="N2" s="2"/>
      <c r="O2" s="2"/>
      <c r="P2" s="2"/>
      <c r="Q2" s="2"/>
      <c r="R2" s="2"/>
      <c r="S2" s="2"/>
      <c r="T2" s="2"/>
      <c r="U2" s="2"/>
      <c r="V2" s="2"/>
      <c r="W2" s="94" t="s">
        <v>84</v>
      </c>
      <c r="X2" s="92"/>
      <c r="Y2" s="92"/>
      <c r="Z2" s="92"/>
      <c r="AA2" s="93" t="s">
        <v>88</v>
      </c>
      <c r="AB2" s="92"/>
      <c r="AC2" s="56"/>
    </row>
    <row r="3" spans="1:29" ht="9.75" customHeight="1" x14ac:dyDescent="0.25">
      <c r="A3" s="89">
        <v>14</v>
      </c>
      <c r="B3" s="300" t="s">
        <v>3</v>
      </c>
      <c r="C3" s="301"/>
      <c r="D3" s="301"/>
      <c r="E3" s="297"/>
      <c r="F3" s="154">
        <v>20</v>
      </c>
      <c r="G3" s="154">
        <v>81</v>
      </c>
      <c r="H3" s="154">
        <v>0</v>
      </c>
      <c r="I3" s="154">
        <v>0</v>
      </c>
      <c r="J3" s="154">
        <v>2</v>
      </c>
      <c r="K3" s="154"/>
      <c r="L3" s="58">
        <v>0</v>
      </c>
      <c r="M3" s="2"/>
      <c r="N3" s="2"/>
      <c r="O3" s="2"/>
      <c r="P3" s="38" t="s">
        <v>65</v>
      </c>
      <c r="Q3" s="2"/>
      <c r="R3" s="2"/>
      <c r="S3" s="2"/>
      <c r="T3" s="2"/>
      <c r="U3" s="2"/>
      <c r="V3" s="2"/>
      <c r="W3" s="95" t="s">
        <v>63</v>
      </c>
      <c r="X3" s="92"/>
      <c r="Y3" s="96" t="s">
        <v>64</v>
      </c>
      <c r="Z3" s="92"/>
      <c r="AA3" s="92"/>
      <c r="AB3" s="96"/>
      <c r="AC3" s="56"/>
    </row>
    <row r="4" spans="1:29" ht="10.5" customHeight="1" x14ac:dyDescent="0.25">
      <c r="A4" s="229">
        <v>1.8</v>
      </c>
      <c r="B4" s="302" t="s">
        <v>199</v>
      </c>
      <c r="C4" s="299"/>
      <c r="D4" s="299"/>
      <c r="E4" s="297"/>
      <c r="F4" s="226">
        <v>2.2000000000000002</v>
      </c>
      <c r="G4" s="226">
        <v>2.5</v>
      </c>
      <c r="H4" s="226">
        <v>1.7</v>
      </c>
      <c r="I4" s="226">
        <v>1.9</v>
      </c>
      <c r="J4" s="226">
        <v>3.17</v>
      </c>
      <c r="K4" s="159"/>
      <c r="L4" s="59">
        <v>0</v>
      </c>
      <c r="M4" s="8" t="s">
        <v>206</v>
      </c>
      <c r="N4" s="2"/>
      <c r="O4" s="138" t="s">
        <v>207</v>
      </c>
      <c r="P4" s="139"/>
      <c r="Q4" s="140"/>
      <c r="R4" s="2" t="s">
        <v>197</v>
      </c>
      <c r="S4" s="138">
        <v>1</v>
      </c>
      <c r="T4" s="2" t="s">
        <v>198</v>
      </c>
      <c r="U4" s="2"/>
      <c r="V4" s="2"/>
      <c r="W4" s="97" t="s">
        <v>206</v>
      </c>
      <c r="X4" s="114"/>
      <c r="Y4" s="114" t="str">
        <f>+O4</f>
        <v>sausio</v>
      </c>
      <c r="Z4" s="139"/>
      <c r="AA4" s="98" t="s">
        <v>81</v>
      </c>
      <c r="AB4" s="99">
        <v>1</v>
      </c>
      <c r="AC4" s="98" t="s">
        <v>82</v>
      </c>
    </row>
    <row r="5" spans="1:29" ht="7.5" customHeight="1" x14ac:dyDescent="0.2">
      <c r="A5" s="60"/>
      <c r="B5" s="235" t="s">
        <v>4</v>
      </c>
      <c r="C5" s="236"/>
      <c r="D5" s="236"/>
      <c r="E5" s="240"/>
      <c r="F5" s="45">
        <f>+F4*F3</f>
        <v>44</v>
      </c>
      <c r="G5" s="45">
        <f t="shared" ref="G5:L5" si="0">+G4*G3</f>
        <v>202.5</v>
      </c>
      <c r="H5" s="45">
        <f t="shared" si="0"/>
        <v>0</v>
      </c>
      <c r="I5" s="45">
        <f t="shared" si="0"/>
        <v>0</v>
      </c>
      <c r="J5" s="45">
        <f t="shared" si="0"/>
        <v>6.34</v>
      </c>
      <c r="K5" s="45">
        <f t="shared" si="0"/>
        <v>0</v>
      </c>
      <c r="L5" s="45">
        <f t="shared" si="0"/>
        <v>0</v>
      </c>
      <c r="M5" s="55" t="s">
        <v>195</v>
      </c>
      <c r="Q5" s="137">
        <f>+SUM(F3:L3)</f>
        <v>103</v>
      </c>
      <c r="AB5" s="55"/>
      <c r="AC5" s="56"/>
    </row>
    <row r="6" spans="1:29" ht="7.5" customHeight="1" x14ac:dyDescent="0.2">
      <c r="A6" s="60"/>
      <c r="B6" s="303" t="s">
        <v>200</v>
      </c>
      <c r="C6" s="304"/>
      <c r="D6" s="304"/>
      <c r="E6" s="305"/>
      <c r="F6" s="45">
        <f>F3+'2 valgiaraštis PVZ (29 diena)'!F3+'2 valgiaraštis PVZ (..)'!F3+'2 valgiaraštis PVZ (1 diena)'!F3</f>
        <v>80</v>
      </c>
      <c r="G6" s="45">
        <f>G3+'2 valgiaraštis PVZ (29 diena)'!G3+'2 valgiaraštis PVZ (..)'!G3+'2 valgiaraštis PVZ (1 diena)'!G3</f>
        <v>324</v>
      </c>
      <c r="H6" s="45">
        <f>H3+'2 valgiaraštis PVZ (29 diena)'!H3+'2 valgiaraštis PVZ (..)'!H3+'2 valgiaraštis PVZ (1 diena)'!H3</f>
        <v>0</v>
      </c>
      <c r="I6" s="45">
        <f>I3+'2 valgiaraštis PVZ (29 diena)'!I3+'2 valgiaraštis PVZ (..)'!I3+'2 valgiaraštis PVZ (1 diena)'!I3</f>
        <v>0</v>
      </c>
      <c r="J6" s="45">
        <f>J3+'2 valgiaraštis PVZ (29 diena)'!J3+'2 valgiaraštis PVZ (..)'!J3+'2 valgiaraštis PVZ (1 diena)'!J3</f>
        <v>8</v>
      </c>
      <c r="K6" s="45">
        <f>K3+'2 valgiaraštis PVZ (29 diena)'!K3+'2 valgiaraštis PVZ (..)'!K3+'2 valgiaraštis PVZ (1 diena)'!K3</f>
        <v>0</v>
      </c>
      <c r="L6" s="45">
        <f>L3+'2 valgiaraštis PVZ (29 diena)'!L3+'2 valgiaraštis PVZ (..)'!L3+'2 valgiaraštis PVZ (1 diena)'!L3</f>
        <v>0</v>
      </c>
      <c r="Q6" s="137"/>
      <c r="AB6" s="55"/>
      <c r="AC6" s="56"/>
    </row>
    <row r="7" spans="1:29" ht="8.25" customHeight="1" x14ac:dyDescent="0.2">
      <c r="A7" s="278" t="s">
        <v>6</v>
      </c>
      <c r="B7" s="291" t="s">
        <v>7</v>
      </c>
      <c r="C7" s="283" t="s">
        <v>8</v>
      </c>
      <c r="D7" s="284"/>
      <c r="E7" s="284"/>
      <c r="F7" s="284"/>
      <c r="G7" s="284"/>
      <c r="H7" s="285"/>
      <c r="I7" s="283" t="s">
        <v>10</v>
      </c>
      <c r="J7" s="284"/>
      <c r="K7" s="284"/>
      <c r="L7" s="284"/>
      <c r="M7" s="284"/>
      <c r="N7" s="284"/>
      <c r="O7" s="284"/>
      <c r="P7" s="284"/>
      <c r="Q7" s="284"/>
      <c r="R7" s="284"/>
      <c r="S7" s="118"/>
      <c r="T7" s="265" t="s">
        <v>11</v>
      </c>
      <c r="U7" s="265"/>
      <c r="V7" s="265"/>
      <c r="W7" s="265"/>
      <c r="X7" s="265"/>
      <c r="Y7" s="265"/>
      <c r="Z7" s="265"/>
      <c r="AA7" s="286"/>
      <c r="AB7" s="273" t="s">
        <v>90</v>
      </c>
      <c r="AC7" s="278" t="s">
        <v>83</v>
      </c>
    </row>
    <row r="8" spans="1:29" ht="10.5" customHeight="1" x14ac:dyDescent="0.2">
      <c r="A8" s="279"/>
      <c r="B8" s="291"/>
      <c r="C8" s="293" t="s">
        <v>73</v>
      </c>
      <c r="D8" s="271" t="s">
        <v>74</v>
      </c>
      <c r="E8" s="281" t="s">
        <v>35</v>
      </c>
      <c r="F8" s="271" t="str">
        <f>C8</f>
        <v>Grikių kruopų košė su sviestu</v>
      </c>
      <c r="G8" s="271" t="str">
        <f>D8</f>
        <v>Arbata su citrina</v>
      </c>
      <c r="H8" s="276" t="str">
        <f>E8</f>
        <v>Sausainiai</v>
      </c>
      <c r="I8" s="269" t="s">
        <v>75</v>
      </c>
      <c r="J8" s="271" t="s">
        <v>45</v>
      </c>
      <c r="K8" s="271" t="s">
        <v>76</v>
      </c>
      <c r="L8" s="271" t="s">
        <v>77</v>
      </c>
      <c r="M8" s="281" t="s">
        <v>44</v>
      </c>
      <c r="N8" s="271" t="str">
        <f>I8</f>
        <v>Pieniška makaronų sriuba</v>
      </c>
      <c r="O8" s="271" t="str">
        <f>J8</f>
        <v>Duona</v>
      </c>
      <c r="P8" s="271" t="str">
        <f>K8</f>
        <v>Virtinikai su varške</v>
      </c>
      <c r="Q8" s="271" t="str">
        <f>L8</f>
        <v>Saldus grietinės padažas</v>
      </c>
      <c r="R8" s="281" t="str">
        <f>M8</f>
        <v>Sultys</v>
      </c>
      <c r="S8" s="287" t="s">
        <v>196</v>
      </c>
      <c r="T8" s="269" t="s">
        <v>18</v>
      </c>
      <c r="U8" s="271" t="s">
        <v>78</v>
      </c>
      <c r="V8" s="271" t="s">
        <v>79</v>
      </c>
      <c r="W8" s="281" t="s">
        <v>80</v>
      </c>
      <c r="X8" s="271" t="str">
        <f>T8</f>
        <v>Dešrelės</v>
      </c>
      <c r="Y8" s="271" t="str">
        <f>U8</f>
        <v>Žali žirneliai</v>
      </c>
      <c r="Z8" s="271" t="str">
        <f>V8</f>
        <v>Batonas su sviestu</v>
      </c>
      <c r="AA8" s="276" t="str">
        <f>W8</f>
        <v>Kmynų arbata</v>
      </c>
      <c r="AB8" s="274"/>
      <c r="AC8" s="279"/>
    </row>
    <row r="9" spans="1:29" ht="12" customHeight="1" x14ac:dyDescent="0.2">
      <c r="A9" s="289"/>
      <c r="B9" s="292"/>
      <c r="C9" s="293"/>
      <c r="D9" s="271"/>
      <c r="E9" s="281"/>
      <c r="F9" s="271"/>
      <c r="G9" s="271"/>
      <c r="H9" s="276"/>
      <c r="I9" s="269"/>
      <c r="J9" s="271"/>
      <c r="K9" s="271"/>
      <c r="L9" s="271"/>
      <c r="M9" s="281"/>
      <c r="N9" s="271"/>
      <c r="O9" s="271"/>
      <c r="P9" s="271"/>
      <c r="Q9" s="271"/>
      <c r="R9" s="281"/>
      <c r="S9" s="287"/>
      <c r="T9" s="269"/>
      <c r="U9" s="271"/>
      <c r="V9" s="271"/>
      <c r="W9" s="281"/>
      <c r="X9" s="271"/>
      <c r="Y9" s="271"/>
      <c r="Z9" s="271"/>
      <c r="AA9" s="276"/>
      <c r="AB9" s="274"/>
      <c r="AC9" s="279"/>
    </row>
    <row r="10" spans="1:29" ht="8.25" customHeight="1" x14ac:dyDescent="0.2">
      <c r="A10" s="289"/>
      <c r="B10" s="292"/>
      <c r="C10" s="293"/>
      <c r="D10" s="271"/>
      <c r="E10" s="281"/>
      <c r="F10" s="271"/>
      <c r="G10" s="271"/>
      <c r="H10" s="276"/>
      <c r="I10" s="269"/>
      <c r="J10" s="271"/>
      <c r="K10" s="271"/>
      <c r="L10" s="271"/>
      <c r="M10" s="281"/>
      <c r="N10" s="271"/>
      <c r="O10" s="271"/>
      <c r="P10" s="271"/>
      <c r="Q10" s="271"/>
      <c r="R10" s="281"/>
      <c r="S10" s="287"/>
      <c r="T10" s="269"/>
      <c r="U10" s="271"/>
      <c r="V10" s="271"/>
      <c r="W10" s="281"/>
      <c r="X10" s="271"/>
      <c r="Y10" s="271"/>
      <c r="Z10" s="271"/>
      <c r="AA10" s="276"/>
      <c r="AB10" s="274"/>
      <c r="AC10" s="279"/>
    </row>
    <row r="11" spans="1:29" ht="36" customHeight="1" x14ac:dyDescent="0.2">
      <c r="A11" s="290"/>
      <c r="B11" s="292"/>
      <c r="C11" s="294"/>
      <c r="D11" s="272"/>
      <c r="E11" s="282"/>
      <c r="F11" s="272"/>
      <c r="G11" s="272"/>
      <c r="H11" s="277"/>
      <c r="I11" s="270"/>
      <c r="J11" s="272"/>
      <c r="K11" s="272"/>
      <c r="L11" s="272"/>
      <c r="M11" s="282"/>
      <c r="N11" s="272"/>
      <c r="O11" s="272"/>
      <c r="P11" s="272"/>
      <c r="Q11" s="272"/>
      <c r="R11" s="282"/>
      <c r="S11" s="288"/>
      <c r="T11" s="270"/>
      <c r="U11" s="272"/>
      <c r="V11" s="272"/>
      <c r="W11" s="282"/>
      <c r="X11" s="272"/>
      <c r="Y11" s="272"/>
      <c r="Z11" s="272"/>
      <c r="AA11" s="277"/>
      <c r="AB11" s="275"/>
      <c r="AC11" s="280"/>
    </row>
    <row r="12" spans="1:29" s="67" customFormat="1" ht="6" customHeight="1" x14ac:dyDescent="0.25">
      <c r="A12" s="61">
        <v>1</v>
      </c>
      <c r="B12" s="120">
        <v>2</v>
      </c>
      <c r="C12" s="130">
        <v>3</v>
      </c>
      <c r="D12" s="63">
        <v>4</v>
      </c>
      <c r="E12" s="64">
        <v>5</v>
      </c>
      <c r="F12" s="62">
        <v>6</v>
      </c>
      <c r="G12" s="63">
        <v>7</v>
      </c>
      <c r="H12" s="65">
        <v>8</v>
      </c>
      <c r="I12" s="66">
        <v>9</v>
      </c>
      <c r="J12" s="63">
        <v>10</v>
      </c>
      <c r="K12" s="63">
        <v>11</v>
      </c>
      <c r="L12" s="63">
        <v>12</v>
      </c>
      <c r="M12" s="64">
        <v>13</v>
      </c>
      <c r="N12" s="62">
        <v>14</v>
      </c>
      <c r="O12" s="63">
        <v>15</v>
      </c>
      <c r="P12" s="63">
        <v>16</v>
      </c>
      <c r="Q12" s="63">
        <v>17</v>
      </c>
      <c r="R12" s="64">
        <v>18</v>
      </c>
      <c r="S12" s="119">
        <v>19</v>
      </c>
      <c r="T12" s="66">
        <v>20</v>
      </c>
      <c r="U12" s="63">
        <v>21</v>
      </c>
      <c r="V12" s="64">
        <v>22</v>
      </c>
      <c r="W12" s="62">
        <v>22</v>
      </c>
      <c r="X12" s="63">
        <v>23</v>
      </c>
      <c r="Y12" s="63">
        <v>24</v>
      </c>
      <c r="Z12" s="66">
        <v>25</v>
      </c>
      <c r="AA12" s="131">
        <v>26</v>
      </c>
      <c r="AB12" s="66">
        <v>27</v>
      </c>
      <c r="AC12" s="63">
        <v>28</v>
      </c>
    </row>
    <row r="13" spans="1:29" ht="11.25" customHeight="1" x14ac:dyDescent="0.25">
      <c r="A13" s="68" t="s">
        <v>12</v>
      </c>
      <c r="B13" s="121"/>
      <c r="C13" s="264">
        <f>+F3</f>
        <v>20</v>
      </c>
      <c r="D13" s="265"/>
      <c r="E13" s="265"/>
      <c r="F13" s="266">
        <f>+G3</f>
        <v>81</v>
      </c>
      <c r="G13" s="265"/>
      <c r="H13" s="267"/>
      <c r="I13" s="264">
        <f>F3</f>
        <v>20</v>
      </c>
      <c r="J13" s="265"/>
      <c r="K13" s="265"/>
      <c r="L13" s="265"/>
      <c r="M13" s="265"/>
      <c r="N13" s="266">
        <f>G3+H3+I3+J3+A3</f>
        <v>97</v>
      </c>
      <c r="O13" s="268"/>
      <c r="P13" s="268"/>
      <c r="Q13" s="268"/>
      <c r="R13" s="268"/>
      <c r="S13" s="115">
        <f>+Q5</f>
        <v>103</v>
      </c>
      <c r="T13" s="265">
        <f>F3</f>
        <v>20</v>
      </c>
      <c r="U13" s="265"/>
      <c r="V13" s="265"/>
      <c r="W13" s="265"/>
      <c r="X13" s="266">
        <f>G3+H3+I3+J3</f>
        <v>83</v>
      </c>
      <c r="Y13" s="265"/>
      <c r="Z13" s="265"/>
      <c r="AA13" s="267"/>
      <c r="AB13" s="126"/>
      <c r="AC13" s="69"/>
    </row>
    <row r="14" spans="1:29" ht="10.5" customHeight="1" x14ac:dyDescent="0.2">
      <c r="A14" s="70" t="s">
        <v>13</v>
      </c>
      <c r="B14" s="122"/>
      <c r="C14" s="132">
        <v>150</v>
      </c>
      <c r="D14" s="72">
        <v>150</v>
      </c>
      <c r="E14" s="73">
        <v>40</v>
      </c>
      <c r="F14" s="74">
        <v>200</v>
      </c>
      <c r="G14" s="71">
        <v>200</v>
      </c>
      <c r="H14" s="75">
        <v>50</v>
      </c>
      <c r="I14" s="71">
        <v>150</v>
      </c>
      <c r="J14" s="76">
        <v>20</v>
      </c>
      <c r="K14" s="71">
        <v>150</v>
      </c>
      <c r="L14" s="72">
        <v>15</v>
      </c>
      <c r="M14" s="73">
        <v>100</v>
      </c>
      <c r="N14" s="74">
        <v>200</v>
      </c>
      <c r="O14" s="71">
        <v>25</v>
      </c>
      <c r="P14" s="71">
        <v>200</v>
      </c>
      <c r="Q14" s="71">
        <v>19</v>
      </c>
      <c r="R14" s="77">
        <v>150</v>
      </c>
      <c r="S14" s="115">
        <v>200</v>
      </c>
      <c r="T14" s="71">
        <v>60</v>
      </c>
      <c r="U14" s="72">
        <v>40</v>
      </c>
      <c r="V14" s="73">
        <v>25</v>
      </c>
      <c r="W14" s="77">
        <v>150</v>
      </c>
      <c r="X14" s="74">
        <v>100</v>
      </c>
      <c r="Y14" s="71">
        <v>50</v>
      </c>
      <c r="Z14" s="72">
        <v>30</v>
      </c>
      <c r="AA14" s="133">
        <v>200</v>
      </c>
      <c r="AB14" s="127"/>
      <c r="AC14" s="78"/>
    </row>
    <row r="15" spans="1:29" ht="9.6" customHeight="1" x14ac:dyDescent="0.2">
      <c r="A15" s="79"/>
      <c r="B15" s="123"/>
      <c r="C15" s="134"/>
      <c r="D15" s="81"/>
      <c r="E15" s="82"/>
      <c r="F15" s="80"/>
      <c r="G15" s="81"/>
      <c r="H15" s="83"/>
      <c r="I15" s="84"/>
      <c r="J15" s="81"/>
      <c r="K15" s="81"/>
      <c r="L15" s="81"/>
      <c r="M15" s="82"/>
      <c r="N15" s="80"/>
      <c r="O15" s="81"/>
      <c r="P15" s="81"/>
      <c r="Q15" s="81"/>
      <c r="R15" s="82"/>
      <c r="S15" s="116"/>
      <c r="T15" s="84">
        <v>0.11799999999999999</v>
      </c>
      <c r="U15" s="81"/>
      <c r="V15" s="81"/>
      <c r="W15" s="82"/>
      <c r="X15" s="103">
        <v>0.18099999999999999</v>
      </c>
      <c r="Y15" s="81"/>
      <c r="Z15" s="81"/>
      <c r="AA15" s="83"/>
      <c r="AB15" s="128"/>
      <c r="AC15" s="85"/>
    </row>
    <row r="16" spans="1:29" ht="9.6" customHeight="1" x14ac:dyDescent="0.2">
      <c r="A16" s="105" t="s">
        <v>18</v>
      </c>
      <c r="B16" s="124" t="s">
        <v>15</v>
      </c>
      <c r="C16" s="135"/>
      <c r="D16" s="107"/>
      <c r="E16" s="108"/>
      <c r="F16" s="106"/>
      <c r="G16" s="107"/>
      <c r="H16" s="109"/>
      <c r="I16" s="110"/>
      <c r="J16" s="107"/>
      <c r="K16" s="107"/>
      <c r="L16" s="107"/>
      <c r="M16" s="108"/>
      <c r="N16" s="106"/>
      <c r="O16" s="107"/>
      <c r="P16" s="107"/>
      <c r="Q16" s="107"/>
      <c r="R16" s="108"/>
      <c r="S16" s="117"/>
      <c r="T16" s="110">
        <f>+T13*T15</f>
        <v>2.36</v>
      </c>
      <c r="U16" s="107"/>
      <c r="V16" s="107"/>
      <c r="W16" s="108"/>
      <c r="X16" s="106">
        <f>+X13*X15</f>
        <v>15.023</v>
      </c>
      <c r="Y16" s="110"/>
      <c r="Z16" s="107"/>
      <c r="AA16" s="109"/>
      <c r="AB16" s="129">
        <v>610052</v>
      </c>
      <c r="AC16" s="111">
        <f>SUM(C16:AA16)</f>
        <v>17.382999999999999</v>
      </c>
    </row>
    <row r="17" spans="1:29" ht="9.6" customHeight="1" x14ac:dyDescent="0.2">
      <c r="A17" s="79"/>
      <c r="B17" s="123"/>
      <c r="C17" s="134"/>
      <c r="D17" s="81"/>
      <c r="E17" s="82"/>
      <c r="F17" s="80"/>
      <c r="G17" s="81"/>
      <c r="H17" s="83"/>
      <c r="I17" s="84"/>
      <c r="J17" s="81"/>
      <c r="K17" s="81"/>
      <c r="L17" s="81"/>
      <c r="M17" s="82">
        <v>0.2</v>
      </c>
      <c r="N17" s="80"/>
      <c r="O17" s="81"/>
      <c r="P17" s="81"/>
      <c r="Q17" s="81"/>
      <c r="R17" s="82">
        <v>0.2</v>
      </c>
      <c r="S17" s="116"/>
      <c r="T17" s="84"/>
      <c r="U17" s="84"/>
      <c r="V17" s="84"/>
      <c r="W17" s="102"/>
      <c r="X17" s="104"/>
      <c r="Y17" s="81"/>
      <c r="Z17" s="81"/>
      <c r="AA17" s="83"/>
      <c r="AB17" s="128"/>
      <c r="AC17" s="85"/>
    </row>
    <row r="18" spans="1:29" ht="9.6" customHeight="1" x14ac:dyDescent="0.2">
      <c r="A18" s="105" t="s">
        <v>133</v>
      </c>
      <c r="B18" s="124" t="s">
        <v>68</v>
      </c>
      <c r="C18" s="135"/>
      <c r="D18" s="107"/>
      <c r="E18" s="108"/>
      <c r="F18" s="106"/>
      <c r="G18" s="107"/>
      <c r="H18" s="109"/>
      <c r="I18" s="110"/>
      <c r="J18" s="107"/>
      <c r="K18" s="107"/>
      <c r="L18" s="107"/>
      <c r="M18" s="108">
        <f>+I13*M17</f>
        <v>4</v>
      </c>
      <c r="N18" s="106"/>
      <c r="O18" s="107"/>
      <c r="P18" s="107"/>
      <c r="Q18" s="107"/>
      <c r="R18" s="108">
        <f>+N13*R17</f>
        <v>19.400000000000002</v>
      </c>
      <c r="S18" s="117"/>
      <c r="T18" s="110"/>
      <c r="U18" s="110"/>
      <c r="V18" s="110"/>
      <c r="W18" s="110"/>
      <c r="X18" s="106"/>
      <c r="Y18" s="107"/>
      <c r="Z18" s="107"/>
      <c r="AA18" s="109"/>
      <c r="AB18" s="129">
        <v>615018</v>
      </c>
      <c r="AC18" s="111">
        <f>SUM(C18:AA18)</f>
        <v>23.400000000000002</v>
      </c>
    </row>
    <row r="19" spans="1:29" ht="9.6" customHeight="1" x14ac:dyDescent="0.2">
      <c r="A19" s="79"/>
      <c r="B19" s="125"/>
      <c r="C19" s="134">
        <v>7.0000000000000001E-3</v>
      </c>
      <c r="D19" s="81"/>
      <c r="E19" s="82"/>
      <c r="F19" s="80">
        <v>4.0000000000000001E-3</v>
      </c>
      <c r="G19" s="81"/>
      <c r="H19" s="83"/>
      <c r="I19" s="84"/>
      <c r="J19" s="81"/>
      <c r="K19" s="81">
        <v>3.5999999999999999E-3</v>
      </c>
      <c r="L19" s="81"/>
      <c r="M19" s="82"/>
      <c r="N19" s="80"/>
      <c r="O19" s="81"/>
      <c r="P19" s="81">
        <v>3.1999999999999997E-3</v>
      </c>
      <c r="Q19" s="81"/>
      <c r="R19" s="82"/>
      <c r="S19" s="116"/>
      <c r="T19" s="84"/>
      <c r="U19" s="81"/>
      <c r="V19" s="81">
        <v>5.4000000000000003E-3</v>
      </c>
      <c r="W19" s="82"/>
      <c r="X19" s="80"/>
      <c r="Y19" s="81"/>
      <c r="Z19" s="81">
        <v>6.024691358024691E-3</v>
      </c>
      <c r="AA19" s="83"/>
      <c r="AB19" s="128"/>
      <c r="AC19" s="85"/>
    </row>
    <row r="20" spans="1:29" ht="9.6" customHeight="1" x14ac:dyDescent="0.2">
      <c r="A20" s="105" t="s">
        <v>20</v>
      </c>
      <c r="B20" s="124" t="s">
        <v>15</v>
      </c>
      <c r="C20" s="135">
        <f>+C13*C19</f>
        <v>0.14000000000000001</v>
      </c>
      <c r="D20" s="107"/>
      <c r="E20" s="113"/>
      <c r="F20" s="106">
        <f>+F13*F19</f>
        <v>0.32400000000000001</v>
      </c>
      <c r="G20" s="107"/>
      <c r="H20" s="109"/>
      <c r="I20" s="110"/>
      <c r="J20" s="107"/>
      <c r="K20" s="107">
        <f>+K19*I13</f>
        <v>7.1999999999999995E-2</v>
      </c>
      <c r="L20" s="107"/>
      <c r="M20" s="108"/>
      <c r="N20" s="106"/>
      <c r="O20" s="107"/>
      <c r="P20" s="107">
        <f>+P19*N13</f>
        <v>0.31039999999999995</v>
      </c>
      <c r="Q20" s="107"/>
      <c r="R20" s="108"/>
      <c r="S20" s="117"/>
      <c r="T20" s="110"/>
      <c r="U20" s="107"/>
      <c r="V20" s="107">
        <f>+V19*T13</f>
        <v>0.10800000000000001</v>
      </c>
      <c r="W20" s="108"/>
      <c r="X20" s="106"/>
      <c r="Y20" s="107"/>
      <c r="Z20" s="107">
        <f>+Z19*X13</f>
        <v>0.50004938271604937</v>
      </c>
      <c r="AA20" s="109"/>
      <c r="AB20" s="129">
        <v>612001</v>
      </c>
      <c r="AC20" s="111">
        <f>SUM(C20:AA20)</f>
        <v>1.4544493827160494</v>
      </c>
    </row>
    <row r="21" spans="1:29" ht="9.6" customHeight="1" x14ac:dyDescent="0.2">
      <c r="A21" s="79"/>
      <c r="B21" s="123"/>
      <c r="C21" s="134">
        <v>0.18000000000000002</v>
      </c>
      <c r="D21" s="81"/>
      <c r="E21" s="101"/>
      <c r="F21" s="80">
        <v>0.13333333333333333</v>
      </c>
      <c r="G21" s="81"/>
      <c r="H21" s="83"/>
      <c r="I21" s="84">
        <v>0.18</v>
      </c>
      <c r="J21" s="81"/>
      <c r="K21" s="81"/>
      <c r="L21" s="81"/>
      <c r="M21" s="82"/>
      <c r="N21" s="80">
        <v>0.20736842105263156</v>
      </c>
      <c r="O21" s="81"/>
      <c r="P21" s="100"/>
      <c r="Q21" s="81"/>
      <c r="R21" s="82"/>
      <c r="S21" s="116"/>
      <c r="T21" s="84"/>
      <c r="U21" s="81"/>
      <c r="V21" s="81"/>
      <c r="W21" s="82"/>
      <c r="X21" s="80"/>
      <c r="Y21" s="81"/>
      <c r="Z21" s="81"/>
      <c r="AA21" s="83"/>
      <c r="AB21" s="128"/>
      <c r="AC21" s="85"/>
    </row>
    <row r="22" spans="1:29" ht="9.6" customHeight="1" x14ac:dyDescent="0.2">
      <c r="A22" s="105" t="s">
        <v>22</v>
      </c>
      <c r="B22" s="124" t="s">
        <v>15</v>
      </c>
      <c r="C22" s="135">
        <f>+C21*C13</f>
        <v>3.6000000000000005</v>
      </c>
      <c r="D22" s="107"/>
      <c r="E22" s="108"/>
      <c r="F22" s="106">
        <f>+F21*F13</f>
        <v>10.8</v>
      </c>
      <c r="G22" s="107"/>
      <c r="H22" s="109"/>
      <c r="I22" s="107">
        <f>+I21*I13</f>
        <v>3.5999999999999996</v>
      </c>
      <c r="J22" s="107"/>
      <c r="K22" s="107"/>
      <c r="L22" s="107"/>
      <c r="M22" s="108"/>
      <c r="N22" s="106">
        <f>+N21*N13</f>
        <v>20.114736842105263</v>
      </c>
      <c r="O22" s="107"/>
      <c r="P22" s="107"/>
      <c r="Q22" s="107"/>
      <c r="R22" s="108"/>
      <c r="S22" s="117"/>
      <c r="T22" s="110"/>
      <c r="U22" s="107"/>
      <c r="V22" s="107"/>
      <c r="W22" s="108"/>
      <c r="X22" s="106"/>
      <c r="Y22" s="107"/>
      <c r="Z22" s="107"/>
      <c r="AA22" s="109"/>
      <c r="AB22" s="129">
        <v>612036</v>
      </c>
      <c r="AC22" s="111">
        <f>SUM(C22:AA22)</f>
        <v>38.114736842105259</v>
      </c>
    </row>
    <row r="23" spans="1:29" ht="9.6" customHeight="1" x14ac:dyDescent="0.2">
      <c r="A23" s="79"/>
      <c r="B23" s="123"/>
      <c r="C23" s="136"/>
      <c r="D23" s="81"/>
      <c r="E23" s="82"/>
      <c r="F23" s="80"/>
      <c r="G23" s="81"/>
      <c r="H23" s="83"/>
      <c r="I23" s="81"/>
      <c r="J23" s="81"/>
      <c r="K23" s="81"/>
      <c r="L23" s="81">
        <v>2.7000000000000003E-2</v>
      </c>
      <c r="M23" s="82"/>
      <c r="N23" s="80"/>
      <c r="O23" s="81"/>
      <c r="P23" s="81"/>
      <c r="Q23" s="81">
        <v>3.0105263157894736E-2</v>
      </c>
      <c r="R23" s="82"/>
      <c r="S23" s="116"/>
      <c r="T23" s="84"/>
      <c r="U23" s="81"/>
      <c r="V23" s="81"/>
      <c r="W23" s="82"/>
      <c r="X23" s="80"/>
      <c r="Y23" s="81"/>
      <c r="Z23" s="81"/>
      <c r="AA23" s="83"/>
      <c r="AB23" s="128"/>
      <c r="AC23" s="85"/>
    </row>
    <row r="24" spans="1:29" ht="9.6" customHeight="1" x14ac:dyDescent="0.2">
      <c r="A24" s="105" t="s">
        <v>25</v>
      </c>
      <c r="B24" s="124" t="s">
        <v>15</v>
      </c>
      <c r="C24" s="135"/>
      <c r="D24" s="107"/>
      <c r="E24" s="108"/>
      <c r="F24" s="106"/>
      <c r="G24" s="107"/>
      <c r="H24" s="109"/>
      <c r="I24" s="110"/>
      <c r="J24" s="107"/>
      <c r="K24" s="107"/>
      <c r="L24" s="107">
        <f>+L23*I13</f>
        <v>0.54</v>
      </c>
      <c r="M24" s="108"/>
      <c r="N24" s="106"/>
      <c r="O24" s="107"/>
      <c r="P24" s="107"/>
      <c r="Q24" s="107">
        <f>+Q23*N13</f>
        <v>2.9202105263157891</v>
      </c>
      <c r="R24" s="108"/>
      <c r="S24" s="117"/>
      <c r="T24" s="110"/>
      <c r="U24" s="107"/>
      <c r="V24" s="107"/>
      <c r="W24" s="108"/>
      <c r="X24" s="106"/>
      <c r="Y24" s="107"/>
      <c r="Z24" s="107"/>
      <c r="AA24" s="109"/>
      <c r="AB24" s="129">
        <v>612060</v>
      </c>
      <c r="AC24" s="111">
        <f>SUM(C24:AA24)</f>
        <v>3.4602105263157892</v>
      </c>
    </row>
    <row r="25" spans="1:29" ht="9.6" customHeight="1" x14ac:dyDescent="0.2">
      <c r="A25" s="79"/>
      <c r="B25" s="123"/>
      <c r="C25" s="134"/>
      <c r="D25" s="81"/>
      <c r="E25" s="82"/>
      <c r="F25" s="80"/>
      <c r="G25" s="81"/>
      <c r="H25" s="83"/>
      <c r="I25" s="84"/>
      <c r="J25" s="81"/>
      <c r="K25" s="81">
        <v>0.19800000000000001</v>
      </c>
      <c r="L25" s="81"/>
      <c r="M25" s="82"/>
      <c r="N25" s="80"/>
      <c r="O25" s="81"/>
      <c r="P25" s="81">
        <v>0.22147368421052629</v>
      </c>
      <c r="Q25" s="81"/>
      <c r="R25" s="82"/>
      <c r="S25" s="116"/>
      <c r="T25" s="84"/>
      <c r="U25" s="81"/>
      <c r="V25" s="81"/>
      <c r="W25" s="82"/>
      <c r="X25" s="80"/>
      <c r="Y25" s="81"/>
      <c r="Z25" s="81"/>
      <c r="AA25" s="83"/>
      <c r="AB25" s="128"/>
      <c r="AC25" s="85"/>
    </row>
    <row r="26" spans="1:29" ht="9.6" customHeight="1" x14ac:dyDescent="0.2">
      <c r="A26" s="105" t="s">
        <v>26</v>
      </c>
      <c r="B26" s="124" t="s">
        <v>15</v>
      </c>
      <c r="C26" s="135"/>
      <c r="D26" s="107"/>
      <c r="E26" s="108"/>
      <c r="F26" s="106"/>
      <c r="G26" s="107"/>
      <c r="H26" s="109"/>
      <c r="I26" s="110"/>
      <c r="J26" s="107"/>
      <c r="K26" s="107">
        <f>+K25*I13</f>
        <v>3.96</v>
      </c>
      <c r="L26" s="107"/>
      <c r="M26" s="108"/>
      <c r="N26" s="106"/>
      <c r="O26" s="107"/>
      <c r="P26" s="107">
        <f>+P25*N13</f>
        <v>21.482947368421051</v>
      </c>
      <c r="Q26" s="107"/>
      <c r="R26" s="108"/>
      <c r="S26" s="117"/>
      <c r="T26" s="110"/>
      <c r="U26" s="107"/>
      <c r="V26" s="107"/>
      <c r="W26" s="108"/>
      <c r="X26" s="106"/>
      <c r="Y26" s="107"/>
      <c r="Z26" s="107"/>
      <c r="AA26" s="109"/>
      <c r="AB26" s="129">
        <v>612067</v>
      </c>
      <c r="AC26" s="111">
        <f>SUM(C26:AA26)</f>
        <v>25.442947368421052</v>
      </c>
    </row>
    <row r="27" spans="1:29" ht="9.6" customHeight="1" x14ac:dyDescent="0.2">
      <c r="A27" s="79"/>
      <c r="B27" s="123"/>
      <c r="C27" s="134"/>
      <c r="D27" s="81"/>
      <c r="E27" s="82"/>
      <c r="F27" s="80"/>
      <c r="G27" s="81"/>
      <c r="H27" s="83"/>
      <c r="I27" s="84"/>
      <c r="J27" s="81"/>
      <c r="K27" s="81"/>
      <c r="L27" s="81"/>
      <c r="M27" s="82"/>
      <c r="N27" s="80"/>
      <c r="O27" s="81"/>
      <c r="P27" s="81"/>
      <c r="Q27" s="81"/>
      <c r="R27" s="82"/>
      <c r="S27" s="116"/>
      <c r="T27" s="84"/>
      <c r="U27" s="81"/>
      <c r="V27" s="81"/>
      <c r="W27" s="82"/>
      <c r="X27" s="80"/>
      <c r="Y27" s="81"/>
      <c r="Z27" s="81"/>
      <c r="AA27" s="83"/>
      <c r="AB27" s="128"/>
      <c r="AC27" s="85"/>
    </row>
    <row r="28" spans="1:29" ht="9.6" customHeight="1" x14ac:dyDescent="0.2">
      <c r="A28" s="105" t="s">
        <v>28</v>
      </c>
      <c r="B28" s="124" t="s">
        <v>66</v>
      </c>
      <c r="C28" s="135"/>
      <c r="D28" s="107"/>
      <c r="E28" s="108"/>
      <c r="F28" s="106"/>
      <c r="G28" s="107"/>
      <c r="H28" s="109"/>
      <c r="I28" s="110"/>
      <c r="J28" s="107"/>
      <c r="K28" s="107">
        <v>4</v>
      </c>
      <c r="L28" s="107"/>
      <c r="M28" s="108"/>
      <c r="N28" s="106"/>
      <c r="O28" s="107"/>
      <c r="P28" s="107">
        <v>16</v>
      </c>
      <c r="Q28" s="107"/>
      <c r="R28" s="108"/>
      <c r="S28" s="117"/>
      <c r="T28" s="110"/>
      <c r="U28" s="107"/>
      <c r="V28" s="107"/>
      <c r="W28" s="108"/>
      <c r="X28" s="106"/>
      <c r="Y28" s="107"/>
      <c r="Z28" s="107"/>
      <c r="AA28" s="109"/>
      <c r="AB28" s="129">
        <v>612084</v>
      </c>
      <c r="AC28" s="111">
        <f>SUM(C28:AA28)</f>
        <v>20</v>
      </c>
    </row>
    <row r="29" spans="1:29" ht="9.6" customHeight="1" x14ac:dyDescent="0.2">
      <c r="A29" s="79"/>
      <c r="B29" s="123"/>
      <c r="C29" s="134"/>
      <c r="D29" s="81"/>
      <c r="E29" s="82"/>
      <c r="F29" s="80"/>
      <c r="G29" s="81"/>
      <c r="H29" s="83"/>
      <c r="I29" s="84"/>
      <c r="J29" s="81"/>
      <c r="K29" s="81">
        <v>7.1999999999999995E-2</v>
      </c>
      <c r="L29" s="81"/>
      <c r="M29" s="82"/>
      <c r="N29" s="80"/>
      <c r="O29" s="81"/>
      <c r="P29" s="81">
        <v>9.5999999999999988E-2</v>
      </c>
      <c r="Q29" s="81"/>
      <c r="R29" s="82"/>
      <c r="S29" s="116"/>
      <c r="T29" s="84"/>
      <c r="U29" s="81"/>
      <c r="V29" s="81"/>
      <c r="W29" s="82"/>
      <c r="X29" s="80"/>
      <c r="Y29" s="81"/>
      <c r="Z29" s="81"/>
      <c r="AA29" s="83"/>
      <c r="AB29" s="128"/>
      <c r="AC29" s="85"/>
    </row>
    <row r="30" spans="1:29" ht="9.6" customHeight="1" x14ac:dyDescent="0.2">
      <c r="A30" s="105" t="s">
        <v>29</v>
      </c>
      <c r="B30" s="124" t="s">
        <v>15</v>
      </c>
      <c r="C30" s="135"/>
      <c r="D30" s="107"/>
      <c r="E30" s="108"/>
      <c r="F30" s="106"/>
      <c r="G30" s="107"/>
      <c r="H30" s="109"/>
      <c r="I30" s="110"/>
      <c r="J30" s="107"/>
      <c r="K30" s="107">
        <f>+K29*I13</f>
        <v>1.44</v>
      </c>
      <c r="L30" s="107"/>
      <c r="M30" s="108"/>
      <c r="N30" s="106"/>
      <c r="O30" s="107"/>
      <c r="P30" s="107">
        <f>+P29*N13</f>
        <v>9.3119999999999994</v>
      </c>
      <c r="Q30" s="107"/>
      <c r="R30" s="108"/>
      <c r="S30" s="117"/>
      <c r="T30" s="110"/>
      <c r="U30" s="107"/>
      <c r="V30" s="107"/>
      <c r="W30" s="108"/>
      <c r="X30" s="106"/>
      <c r="Y30" s="107"/>
      <c r="Z30" s="107"/>
      <c r="AA30" s="109"/>
      <c r="AB30" s="129">
        <v>613001</v>
      </c>
      <c r="AC30" s="111">
        <f>SUM(C30:AA30)</f>
        <v>10.751999999999999</v>
      </c>
    </row>
    <row r="31" spans="1:29" ht="9.6" customHeight="1" x14ac:dyDescent="0.2">
      <c r="A31" s="79"/>
      <c r="B31" s="123"/>
      <c r="C31" s="134">
        <v>9.6000000000000002E-2</v>
      </c>
      <c r="D31" s="81"/>
      <c r="E31" s="82"/>
      <c r="F31" s="80">
        <v>6.247619047619047E-2</v>
      </c>
      <c r="G31" s="81"/>
      <c r="H31" s="83"/>
      <c r="I31" s="84"/>
      <c r="J31" s="81"/>
      <c r="K31" s="81"/>
      <c r="L31" s="81"/>
      <c r="M31" s="82"/>
      <c r="N31" s="80"/>
      <c r="O31" s="81"/>
      <c r="P31" s="81"/>
      <c r="Q31" s="81"/>
      <c r="R31" s="82"/>
      <c r="S31" s="116"/>
      <c r="T31" s="84"/>
      <c r="U31" s="81"/>
      <c r="V31" s="81"/>
      <c r="W31" s="82"/>
      <c r="X31" s="80"/>
      <c r="Y31" s="81"/>
      <c r="Z31" s="81"/>
      <c r="AA31" s="83"/>
      <c r="AB31" s="128"/>
      <c r="AC31" s="85"/>
    </row>
    <row r="32" spans="1:29" ht="9.6" customHeight="1" x14ac:dyDescent="0.2">
      <c r="A32" s="105" t="s">
        <v>107</v>
      </c>
      <c r="B32" s="124" t="s">
        <v>15</v>
      </c>
      <c r="C32" s="135">
        <f>C31*C13</f>
        <v>1.92</v>
      </c>
      <c r="D32" s="107"/>
      <c r="E32" s="108"/>
      <c r="F32" s="106">
        <f>F31*F13</f>
        <v>5.0605714285714285</v>
      </c>
      <c r="G32" s="107"/>
      <c r="H32" s="109"/>
      <c r="I32" s="110"/>
      <c r="J32" s="107"/>
      <c r="K32" s="107"/>
      <c r="L32" s="107"/>
      <c r="M32" s="108"/>
      <c r="N32" s="106"/>
      <c r="O32" s="107"/>
      <c r="P32" s="107"/>
      <c r="Q32" s="107"/>
      <c r="R32" s="108"/>
      <c r="S32" s="117"/>
      <c r="T32" s="110"/>
      <c r="U32" s="107"/>
      <c r="V32" s="107"/>
      <c r="W32" s="108"/>
      <c r="X32" s="106"/>
      <c r="Y32" s="107"/>
      <c r="Z32" s="107"/>
      <c r="AA32" s="109"/>
      <c r="AB32" s="129">
        <v>613029</v>
      </c>
      <c r="AC32" s="111">
        <f>SUM(C32:AA32)</f>
        <v>6.9805714285714284</v>
      </c>
    </row>
    <row r="33" spans="1:29" ht="9.6" customHeight="1" x14ac:dyDescent="0.2">
      <c r="A33" s="79"/>
      <c r="B33" s="123"/>
      <c r="C33" s="134"/>
      <c r="D33" s="81"/>
      <c r="E33" s="82"/>
      <c r="F33" s="80"/>
      <c r="G33" s="81"/>
      <c r="H33" s="83"/>
      <c r="I33" s="84">
        <v>2.1600000000000001E-2</v>
      </c>
      <c r="J33" s="81"/>
      <c r="K33" s="81"/>
      <c r="L33" s="81"/>
      <c r="M33" s="82"/>
      <c r="N33" s="80">
        <v>2.703157894736842E-2</v>
      </c>
      <c r="O33" s="81"/>
      <c r="P33" s="81"/>
      <c r="Q33" s="81"/>
      <c r="R33" s="82"/>
      <c r="S33" s="116"/>
      <c r="T33" s="84"/>
      <c r="U33" s="81"/>
      <c r="V33" s="81"/>
      <c r="W33" s="82"/>
      <c r="X33" s="80"/>
      <c r="Y33" s="81"/>
      <c r="Z33" s="81"/>
      <c r="AA33" s="83"/>
      <c r="AB33" s="128"/>
      <c r="AC33" s="85"/>
    </row>
    <row r="34" spans="1:29" ht="9.6" customHeight="1" x14ac:dyDescent="0.2">
      <c r="A34" s="105" t="s">
        <v>31</v>
      </c>
      <c r="B34" s="124" t="s">
        <v>15</v>
      </c>
      <c r="C34" s="135"/>
      <c r="D34" s="107"/>
      <c r="E34" s="108"/>
      <c r="F34" s="106"/>
      <c r="G34" s="107"/>
      <c r="H34" s="109"/>
      <c r="I34" s="107">
        <f>+I33*I13</f>
        <v>0.43200000000000005</v>
      </c>
      <c r="J34" s="107"/>
      <c r="K34" s="107"/>
      <c r="L34" s="107"/>
      <c r="M34" s="108"/>
      <c r="N34" s="106">
        <f>+N33*N13</f>
        <v>2.6220631578947367</v>
      </c>
      <c r="O34" s="107"/>
      <c r="P34" s="107"/>
      <c r="Q34" s="107"/>
      <c r="R34" s="108"/>
      <c r="S34" s="117"/>
      <c r="T34" s="110"/>
      <c r="U34" s="107"/>
      <c r="V34" s="107"/>
      <c r="W34" s="108"/>
      <c r="X34" s="106"/>
      <c r="Y34" s="107"/>
      <c r="Z34" s="107"/>
      <c r="AA34" s="109"/>
      <c r="AB34" s="129">
        <v>613052</v>
      </c>
      <c r="AC34" s="111">
        <f>SUM(C34:AA34)</f>
        <v>3.0540631578947366</v>
      </c>
    </row>
    <row r="35" spans="1:29" ht="9.6" customHeight="1" x14ac:dyDescent="0.2">
      <c r="A35" s="79"/>
      <c r="B35" s="123"/>
      <c r="C35" s="134"/>
      <c r="D35" s="81">
        <v>2.8799999999999999E-2</v>
      </c>
      <c r="E35" s="82"/>
      <c r="F35" s="80"/>
      <c r="G35" s="81">
        <v>0.02</v>
      </c>
      <c r="H35" s="83"/>
      <c r="I35" s="81"/>
      <c r="J35" s="81"/>
      <c r="K35" s="81"/>
      <c r="L35" s="81"/>
      <c r="M35" s="82"/>
      <c r="N35" s="80"/>
      <c r="O35" s="81"/>
      <c r="P35" s="81"/>
      <c r="Q35" s="81"/>
      <c r="R35" s="82"/>
      <c r="S35" s="116"/>
      <c r="T35" s="84"/>
      <c r="U35" s="81"/>
      <c r="V35" s="81"/>
      <c r="W35" s="82">
        <v>2.6600000000000002E-2</v>
      </c>
      <c r="X35" s="80"/>
      <c r="Y35" s="81"/>
      <c r="Z35" s="81"/>
      <c r="AA35" s="83">
        <v>2.5925925925925929E-2</v>
      </c>
      <c r="AB35" s="128"/>
      <c r="AC35" s="85"/>
    </row>
    <row r="36" spans="1:29" ht="9.6" customHeight="1" x14ac:dyDescent="0.2">
      <c r="A36" s="105" t="s">
        <v>33</v>
      </c>
      <c r="B36" s="124" t="s">
        <v>15</v>
      </c>
      <c r="C36" s="135"/>
      <c r="D36" s="107">
        <f>D35*C13</f>
        <v>0.57599999999999996</v>
      </c>
      <c r="E36" s="108"/>
      <c r="F36" s="106"/>
      <c r="G36" s="107">
        <f>G35*F13</f>
        <v>1.62</v>
      </c>
      <c r="H36" s="109"/>
      <c r="I36" s="110"/>
      <c r="J36" s="107"/>
      <c r="K36" s="107"/>
      <c r="L36" s="107"/>
      <c r="M36" s="108"/>
      <c r="N36" s="106"/>
      <c r="O36" s="107"/>
      <c r="P36" s="107"/>
      <c r="Q36" s="107"/>
      <c r="R36" s="108"/>
      <c r="S36" s="117"/>
      <c r="T36" s="110"/>
      <c r="U36" s="107"/>
      <c r="V36" s="107"/>
      <c r="W36" s="107">
        <f>+W35*T13</f>
        <v>0.53200000000000003</v>
      </c>
      <c r="X36" s="106"/>
      <c r="Y36" s="107"/>
      <c r="Z36" s="107"/>
      <c r="AA36" s="109">
        <f>+AA35*X13</f>
        <v>2.1518518518518519</v>
      </c>
      <c r="AB36" s="129">
        <v>614002</v>
      </c>
      <c r="AC36" s="111">
        <f>SUM(C36:AA36)</f>
        <v>4.8798518518518517</v>
      </c>
    </row>
    <row r="37" spans="1:29" ht="9.6" customHeight="1" x14ac:dyDescent="0.2">
      <c r="A37" s="79"/>
      <c r="B37" s="123"/>
      <c r="C37" s="134"/>
      <c r="D37" s="81"/>
      <c r="E37" s="82"/>
      <c r="F37" s="80"/>
      <c r="G37" s="81"/>
      <c r="H37" s="83"/>
      <c r="I37" s="84"/>
      <c r="J37" s="81"/>
      <c r="K37" s="81">
        <v>5.0000000000000001E-3</v>
      </c>
      <c r="L37" s="81"/>
      <c r="M37" s="82"/>
      <c r="N37" s="80"/>
      <c r="O37" s="81"/>
      <c r="P37" s="81">
        <v>4.2105263157894736E-3</v>
      </c>
      <c r="Q37" s="81"/>
      <c r="R37" s="82"/>
      <c r="S37" s="116"/>
      <c r="T37" s="84"/>
      <c r="U37" s="81"/>
      <c r="V37" s="81"/>
      <c r="W37" s="81"/>
      <c r="X37" s="80"/>
      <c r="Y37" s="81"/>
      <c r="Z37" s="81"/>
      <c r="AA37" s="83"/>
      <c r="AB37" s="128"/>
      <c r="AC37" s="85"/>
    </row>
    <row r="38" spans="1:29" ht="9.6" customHeight="1" x14ac:dyDescent="0.2">
      <c r="A38" s="105" t="s">
        <v>67</v>
      </c>
      <c r="B38" s="124" t="s">
        <v>15</v>
      </c>
      <c r="C38" s="135"/>
      <c r="D38" s="107"/>
      <c r="E38" s="108"/>
      <c r="F38" s="106"/>
      <c r="G38" s="107"/>
      <c r="H38" s="109"/>
      <c r="I38" s="110"/>
      <c r="J38" s="107"/>
      <c r="K38" s="107">
        <f>K37*I13</f>
        <v>0.1</v>
      </c>
      <c r="L38" s="107"/>
      <c r="M38" s="108"/>
      <c r="N38" s="106"/>
      <c r="O38" s="107"/>
      <c r="P38" s="107">
        <f>P37*N13</f>
        <v>0.40842105263157896</v>
      </c>
      <c r="Q38" s="107"/>
      <c r="R38" s="108"/>
      <c r="S38" s="117"/>
      <c r="T38" s="110"/>
      <c r="U38" s="107"/>
      <c r="V38" s="107"/>
      <c r="W38" s="108"/>
      <c r="X38" s="106"/>
      <c r="Y38" s="107"/>
      <c r="Z38" s="107"/>
      <c r="AA38" s="109"/>
      <c r="AB38" s="129">
        <v>614004</v>
      </c>
      <c r="AC38" s="111">
        <f>SUM(C38:AA38)</f>
        <v>0.508421052631579</v>
      </c>
    </row>
    <row r="39" spans="1:29" ht="9.6" customHeight="1" x14ac:dyDescent="0.2">
      <c r="A39" s="79"/>
      <c r="B39" s="123"/>
      <c r="C39" s="134"/>
      <c r="D39" s="81"/>
      <c r="E39" s="82">
        <v>9.5999999999999992E-3</v>
      </c>
      <c r="F39" s="80"/>
      <c r="G39" s="81"/>
      <c r="H39" s="83">
        <v>4.6666666666666697E-2</v>
      </c>
      <c r="I39" s="84"/>
      <c r="J39" s="81"/>
      <c r="K39" s="81"/>
      <c r="L39" s="81"/>
      <c r="M39" s="82"/>
      <c r="N39" s="80"/>
      <c r="O39" s="81"/>
      <c r="P39" s="81"/>
      <c r="Q39" s="81"/>
      <c r="R39" s="82"/>
      <c r="S39" s="116"/>
      <c r="T39" s="84"/>
      <c r="U39" s="81"/>
      <c r="V39" s="81"/>
      <c r="W39" s="82"/>
      <c r="X39" s="80"/>
      <c r="Y39" s="81"/>
      <c r="Z39" s="81"/>
      <c r="AA39" s="83"/>
      <c r="AB39" s="128"/>
      <c r="AC39" s="85"/>
    </row>
    <row r="40" spans="1:29" ht="9.6" customHeight="1" x14ac:dyDescent="0.2">
      <c r="A40" s="105" t="s">
        <v>35</v>
      </c>
      <c r="B40" s="124" t="s">
        <v>15</v>
      </c>
      <c r="C40" s="135"/>
      <c r="D40" s="107"/>
      <c r="E40" s="108">
        <f>E39*C13</f>
        <v>0.19199999999999998</v>
      </c>
      <c r="F40" s="106"/>
      <c r="G40" s="107"/>
      <c r="H40" s="109">
        <f>H39*F13</f>
        <v>3.7800000000000025</v>
      </c>
      <c r="I40" s="110"/>
      <c r="J40" s="107"/>
      <c r="K40" s="107"/>
      <c r="L40" s="107"/>
      <c r="M40" s="108"/>
      <c r="N40" s="106"/>
      <c r="O40" s="107"/>
      <c r="P40" s="107"/>
      <c r="Q40" s="107"/>
      <c r="R40" s="108"/>
      <c r="S40" s="117"/>
      <c r="T40" s="110"/>
      <c r="U40" s="107"/>
      <c r="V40" s="107"/>
      <c r="W40" s="108"/>
      <c r="X40" s="106"/>
      <c r="Y40" s="107"/>
      <c r="Z40" s="107"/>
      <c r="AA40" s="109"/>
      <c r="AB40" s="129">
        <v>614074</v>
      </c>
      <c r="AC40" s="111">
        <f>SUM(C40:AA40)</f>
        <v>3.9720000000000026</v>
      </c>
    </row>
    <row r="41" spans="1:29" ht="9.6" customHeight="1" x14ac:dyDescent="0.2">
      <c r="A41" s="79"/>
      <c r="B41" s="123"/>
      <c r="C41" s="134"/>
      <c r="D41" s="81"/>
      <c r="E41" s="82">
        <v>4.6666666666666671E-3</v>
      </c>
      <c r="F41" s="80"/>
      <c r="G41" s="81"/>
      <c r="H41" s="83">
        <v>2.5000000000000001E-3</v>
      </c>
      <c r="I41" s="84"/>
      <c r="J41" s="81"/>
      <c r="K41" s="81"/>
      <c r="L41" s="81"/>
      <c r="M41" s="82"/>
      <c r="N41" s="80"/>
      <c r="O41" s="81"/>
      <c r="P41" s="81"/>
      <c r="Q41" s="81"/>
      <c r="R41" s="82"/>
      <c r="S41" s="116"/>
      <c r="T41" s="84"/>
      <c r="U41" s="81"/>
      <c r="V41" s="81"/>
      <c r="W41" s="82"/>
      <c r="X41" s="80"/>
      <c r="Y41" s="81"/>
      <c r="Z41" s="81"/>
      <c r="AA41" s="83"/>
      <c r="AB41" s="128"/>
      <c r="AC41" s="85"/>
    </row>
    <row r="42" spans="1:29" ht="9.6" customHeight="1" x14ac:dyDescent="0.2">
      <c r="A42" s="105" t="s">
        <v>37</v>
      </c>
      <c r="B42" s="124" t="s">
        <v>15</v>
      </c>
      <c r="C42" s="135"/>
      <c r="D42" s="107"/>
      <c r="E42" s="108">
        <f>E41*C13</f>
        <v>9.3333333333333338E-2</v>
      </c>
      <c r="F42" s="106"/>
      <c r="G42" s="107"/>
      <c r="H42" s="109">
        <f>H41*F13</f>
        <v>0.20250000000000001</v>
      </c>
      <c r="I42" s="110"/>
      <c r="J42" s="107"/>
      <c r="K42" s="107"/>
      <c r="L42" s="107"/>
      <c r="M42" s="108"/>
      <c r="N42" s="106"/>
      <c r="O42" s="107"/>
      <c r="P42" s="107"/>
      <c r="Q42" s="107"/>
      <c r="R42" s="108"/>
      <c r="S42" s="117"/>
      <c r="T42" s="110"/>
      <c r="U42" s="107"/>
      <c r="V42" s="107"/>
      <c r="W42" s="108"/>
      <c r="X42" s="106"/>
      <c r="Y42" s="107"/>
      <c r="Z42" s="107"/>
      <c r="AA42" s="109"/>
      <c r="AB42" s="129">
        <v>615033</v>
      </c>
      <c r="AC42" s="111">
        <f>SUM(C42:AA42)</f>
        <v>0.29583333333333334</v>
      </c>
    </row>
    <row r="43" spans="1:29" ht="9.6" customHeight="1" x14ac:dyDescent="0.2">
      <c r="A43" s="79"/>
      <c r="B43" s="123"/>
      <c r="C43" s="134"/>
      <c r="D43" s="81"/>
      <c r="E43" s="82"/>
      <c r="F43" s="80"/>
      <c r="G43" s="81"/>
      <c r="H43" s="83"/>
      <c r="I43" s="84"/>
      <c r="J43" s="81"/>
      <c r="K43" s="81"/>
      <c r="L43" s="81"/>
      <c r="M43" s="82"/>
      <c r="N43" s="80"/>
      <c r="O43" s="81"/>
      <c r="P43" s="81"/>
      <c r="Q43" s="81"/>
      <c r="R43" s="82"/>
      <c r="S43" s="116"/>
      <c r="T43" s="84"/>
      <c r="U43" s="81">
        <v>7.1999999999999995E-2</v>
      </c>
      <c r="V43" s="81"/>
      <c r="W43" s="82"/>
      <c r="X43" s="80"/>
      <c r="Y43" s="81">
        <v>8.0987654320987645E-2</v>
      </c>
      <c r="Z43" s="81"/>
      <c r="AA43" s="83"/>
      <c r="AB43" s="128"/>
      <c r="AC43" s="85"/>
    </row>
    <row r="44" spans="1:29" ht="9.6" customHeight="1" x14ac:dyDescent="0.2">
      <c r="A44" s="105" t="s">
        <v>78</v>
      </c>
      <c r="B44" s="124" t="s">
        <v>15</v>
      </c>
      <c r="C44" s="135"/>
      <c r="D44" s="107"/>
      <c r="E44" s="108"/>
      <c r="F44" s="106"/>
      <c r="G44" s="107"/>
      <c r="H44" s="109"/>
      <c r="I44" s="110"/>
      <c r="J44" s="107"/>
      <c r="K44" s="107"/>
      <c r="L44" s="107"/>
      <c r="M44" s="108"/>
      <c r="N44" s="106"/>
      <c r="O44" s="107"/>
      <c r="P44" s="107"/>
      <c r="Q44" s="107"/>
      <c r="R44" s="108"/>
      <c r="S44" s="117"/>
      <c r="T44" s="110"/>
      <c r="U44" s="107">
        <f>U43*T13</f>
        <v>1.44</v>
      </c>
      <c r="V44" s="107"/>
      <c r="W44" s="108"/>
      <c r="X44" s="106"/>
      <c r="Y44" s="107">
        <f>Y43*X13</f>
        <v>6.7219753086419747</v>
      </c>
      <c r="Z44" s="107"/>
      <c r="AA44" s="109"/>
      <c r="AB44" s="129">
        <v>615071</v>
      </c>
      <c r="AC44" s="111">
        <f>SUM(C44:AA44)</f>
        <v>8.1619753086419742</v>
      </c>
    </row>
    <row r="45" spans="1:29" ht="9.6" customHeight="1" x14ac:dyDescent="0.2">
      <c r="A45" s="79"/>
      <c r="B45" s="123"/>
      <c r="C45" s="134"/>
      <c r="D45" s="81"/>
      <c r="E45" s="82"/>
      <c r="F45" s="80"/>
      <c r="G45" s="81"/>
      <c r="H45" s="83"/>
      <c r="I45" s="84"/>
      <c r="J45" s="81"/>
      <c r="K45" s="81"/>
      <c r="L45" s="81"/>
      <c r="M45" s="82">
        <v>0.18</v>
      </c>
      <c r="N45" s="80"/>
      <c r="O45" s="81"/>
      <c r="P45" s="81"/>
      <c r="Q45" s="81"/>
      <c r="R45" s="82">
        <v>0.24631578947368418</v>
      </c>
      <c r="S45" s="116"/>
      <c r="T45" s="84"/>
      <c r="U45" s="81"/>
      <c r="V45" s="81"/>
      <c r="W45" s="82"/>
      <c r="X45" s="80"/>
      <c r="Y45" s="81"/>
      <c r="Z45" s="81"/>
      <c r="AA45" s="83"/>
      <c r="AB45" s="128"/>
      <c r="AC45" s="85"/>
    </row>
    <row r="46" spans="1:29" ht="9.6" customHeight="1" x14ac:dyDescent="0.2">
      <c r="A46" s="105" t="s">
        <v>44</v>
      </c>
      <c r="B46" s="124" t="s">
        <v>15</v>
      </c>
      <c r="C46" s="135"/>
      <c r="D46" s="107"/>
      <c r="E46" s="108"/>
      <c r="F46" s="106"/>
      <c r="G46" s="107"/>
      <c r="H46" s="109"/>
      <c r="I46" s="110"/>
      <c r="J46" s="107"/>
      <c r="K46" s="107"/>
      <c r="L46" s="107"/>
      <c r="M46" s="108">
        <f>M45*I13</f>
        <v>3.5999999999999996</v>
      </c>
      <c r="N46" s="106"/>
      <c r="O46" s="107"/>
      <c r="P46" s="107"/>
      <c r="Q46" s="107"/>
      <c r="R46" s="108">
        <f>R45*N13</f>
        <v>23.892631578947366</v>
      </c>
      <c r="S46" s="117"/>
      <c r="T46" s="110"/>
      <c r="U46" s="107"/>
      <c r="V46" s="107"/>
      <c r="W46" s="108"/>
      <c r="X46" s="106"/>
      <c r="Y46" s="107"/>
      <c r="Z46" s="107"/>
      <c r="AA46" s="109"/>
      <c r="AB46" s="129">
        <v>615098</v>
      </c>
      <c r="AC46" s="111">
        <f>SUM(C46:AA46)</f>
        <v>27.492631578947368</v>
      </c>
    </row>
    <row r="47" spans="1:29" ht="9.6" customHeight="1" x14ac:dyDescent="0.2">
      <c r="A47" s="79"/>
      <c r="B47" s="123"/>
      <c r="C47" s="134"/>
      <c r="D47" s="81"/>
      <c r="E47" s="82"/>
      <c r="F47" s="80"/>
      <c r="G47" s="81"/>
      <c r="H47" s="83"/>
      <c r="I47" s="84"/>
      <c r="J47" s="81">
        <v>4.4999999999999998E-2</v>
      </c>
      <c r="K47" s="81"/>
      <c r="L47" s="81"/>
      <c r="M47" s="82"/>
      <c r="N47" s="80"/>
      <c r="O47" s="81">
        <v>5.3684210526315786E-2</v>
      </c>
      <c r="P47" s="81"/>
      <c r="Q47" s="81"/>
      <c r="R47" s="82"/>
      <c r="S47" s="116"/>
      <c r="T47" s="84"/>
      <c r="U47" s="81"/>
      <c r="V47" s="81"/>
      <c r="W47" s="82"/>
      <c r="X47" s="80"/>
      <c r="Y47" s="81"/>
      <c r="Z47" s="81"/>
      <c r="AA47" s="83"/>
      <c r="AB47" s="128"/>
      <c r="AC47" s="85"/>
    </row>
    <row r="48" spans="1:29" ht="9.6" customHeight="1" x14ac:dyDescent="0.2">
      <c r="A48" s="105" t="s">
        <v>175</v>
      </c>
      <c r="B48" s="124" t="s">
        <v>15</v>
      </c>
      <c r="C48" s="135"/>
      <c r="D48" s="107"/>
      <c r="E48" s="108"/>
      <c r="F48" s="106"/>
      <c r="G48" s="107"/>
      <c r="H48" s="109"/>
      <c r="I48" s="110"/>
      <c r="J48" s="107">
        <f>J47*I13</f>
        <v>0.89999999999999991</v>
      </c>
      <c r="K48" s="107"/>
      <c r="L48" s="107"/>
      <c r="M48" s="108"/>
      <c r="N48" s="106"/>
      <c r="O48" s="107">
        <f>O47*N13</f>
        <v>5.2073684210526316</v>
      </c>
      <c r="P48" s="107"/>
      <c r="Q48" s="107"/>
      <c r="R48" s="108"/>
      <c r="S48" s="117"/>
      <c r="T48" s="110"/>
      <c r="U48" s="107"/>
      <c r="V48" s="107"/>
      <c r="W48" s="108"/>
      <c r="X48" s="106"/>
      <c r="Y48" s="107"/>
      <c r="Z48" s="107"/>
      <c r="AA48" s="109"/>
      <c r="AB48" s="129">
        <v>616002</v>
      </c>
      <c r="AC48" s="111">
        <f>SUM(C48:AA48)</f>
        <v>6.107368421052632</v>
      </c>
    </row>
    <row r="49" spans="1:29" ht="9.6" customHeight="1" x14ac:dyDescent="0.2">
      <c r="A49" s="79"/>
      <c r="B49" s="123"/>
      <c r="C49" s="134"/>
      <c r="D49" s="81"/>
      <c r="E49" s="82"/>
      <c r="F49" s="80"/>
      <c r="G49" s="81"/>
      <c r="H49" s="83"/>
      <c r="I49" s="84"/>
      <c r="J49" s="81"/>
      <c r="K49" s="81"/>
      <c r="L49" s="81"/>
      <c r="M49" s="82"/>
      <c r="N49" s="80"/>
      <c r="O49" s="81"/>
      <c r="P49" s="81"/>
      <c r="Q49" s="81"/>
      <c r="R49" s="82"/>
      <c r="S49" s="116"/>
      <c r="T49" s="84"/>
      <c r="U49" s="81"/>
      <c r="V49" s="81">
        <v>5.4000000000000003E-3</v>
      </c>
      <c r="W49" s="82"/>
      <c r="X49" s="80"/>
      <c r="Y49" s="81"/>
      <c r="Z49" s="81">
        <v>6.024691358024691E-3</v>
      </c>
      <c r="AA49" s="83"/>
      <c r="AB49" s="128"/>
      <c r="AC49" s="85"/>
    </row>
    <row r="50" spans="1:29" ht="9.6" customHeight="1" x14ac:dyDescent="0.2">
      <c r="A50" s="105" t="s">
        <v>180</v>
      </c>
      <c r="B50" s="124" t="s">
        <v>15</v>
      </c>
      <c r="C50" s="135"/>
      <c r="D50" s="107"/>
      <c r="E50" s="108"/>
      <c r="F50" s="106"/>
      <c r="G50" s="107"/>
      <c r="H50" s="109"/>
      <c r="I50" s="110"/>
      <c r="J50" s="107"/>
      <c r="K50" s="107"/>
      <c r="L50" s="107"/>
      <c r="M50" s="108"/>
      <c r="N50" s="106"/>
      <c r="O50" s="107"/>
      <c r="P50" s="107"/>
      <c r="Q50" s="107"/>
      <c r="R50" s="108"/>
      <c r="S50" s="117"/>
      <c r="T50" s="110"/>
      <c r="U50" s="107"/>
      <c r="V50" s="107">
        <f>V49*T13</f>
        <v>0.10800000000000001</v>
      </c>
      <c r="W50" s="108"/>
      <c r="X50" s="106"/>
      <c r="Y50" s="107"/>
      <c r="Z50" s="107">
        <f>Z49*X13</f>
        <v>0.50004938271604937</v>
      </c>
      <c r="AA50" s="109"/>
      <c r="AB50" s="129">
        <v>616009</v>
      </c>
      <c r="AC50" s="111">
        <f>SUM(C50:AA50)</f>
        <v>0.60804938271604936</v>
      </c>
    </row>
    <row r="51" spans="1:29" ht="9.6" customHeight="1" x14ac:dyDescent="0.2">
      <c r="A51" s="79"/>
      <c r="B51" s="123"/>
      <c r="C51" s="134"/>
      <c r="D51" s="81"/>
      <c r="E51" s="82"/>
      <c r="F51" s="80"/>
      <c r="G51" s="81"/>
      <c r="H51" s="83"/>
      <c r="I51" s="84"/>
      <c r="J51" s="81"/>
      <c r="K51" s="81"/>
      <c r="L51" s="81"/>
      <c r="M51" s="82"/>
      <c r="N51" s="80"/>
      <c r="O51" s="81"/>
      <c r="P51" s="81"/>
      <c r="Q51" s="81"/>
      <c r="R51" s="82"/>
      <c r="S51" s="116"/>
      <c r="T51" s="84"/>
      <c r="U51" s="81"/>
      <c r="V51" s="81"/>
      <c r="W51" s="82"/>
      <c r="X51" s="80"/>
      <c r="Y51" s="81"/>
      <c r="Z51" s="81"/>
      <c r="AA51" s="83"/>
      <c r="AB51" s="128"/>
      <c r="AC51" s="85"/>
    </row>
    <row r="52" spans="1:29" ht="10.199999999999999" customHeight="1" x14ac:dyDescent="0.2">
      <c r="A52" s="105" t="s">
        <v>49</v>
      </c>
      <c r="B52" s="124" t="s">
        <v>15</v>
      </c>
      <c r="C52" s="135"/>
      <c r="D52" s="107"/>
      <c r="E52" s="108"/>
      <c r="F52" s="106"/>
      <c r="G52" s="107"/>
      <c r="H52" s="109"/>
      <c r="I52" s="110"/>
      <c r="J52" s="107"/>
      <c r="K52" s="107"/>
      <c r="L52" s="107"/>
      <c r="M52" s="108"/>
      <c r="N52" s="106"/>
      <c r="O52" s="107"/>
      <c r="P52" s="107"/>
      <c r="Q52" s="107"/>
      <c r="R52" s="108"/>
      <c r="S52" s="117"/>
      <c r="T52" s="110"/>
      <c r="U52" s="107"/>
      <c r="V52" s="107"/>
      <c r="W52" s="107">
        <v>7.0000000000000007E-2</v>
      </c>
      <c r="X52" s="106"/>
      <c r="Y52" s="107"/>
      <c r="Z52" s="107"/>
      <c r="AA52" s="109">
        <v>0.23</v>
      </c>
      <c r="AB52" s="129">
        <v>616021</v>
      </c>
      <c r="AC52" s="111">
        <f>SUM(C52:AA52)</f>
        <v>0.30000000000000004</v>
      </c>
    </row>
    <row r="53" spans="1:29" ht="9.6" customHeight="1" x14ac:dyDescent="0.2">
      <c r="A53" s="79"/>
      <c r="B53" s="123"/>
      <c r="C53" s="134"/>
      <c r="D53" s="81">
        <v>3.0000000000000001E-3</v>
      </c>
      <c r="E53" s="82"/>
      <c r="F53" s="80"/>
      <c r="G53" s="81">
        <v>1.2999999999999999E-3</v>
      </c>
      <c r="H53" s="83"/>
      <c r="I53" s="84"/>
      <c r="J53" s="81"/>
      <c r="K53" s="81"/>
      <c r="L53" s="81"/>
      <c r="M53" s="82"/>
      <c r="N53" s="80"/>
      <c r="O53" s="81"/>
      <c r="P53" s="81"/>
      <c r="Q53" s="81"/>
      <c r="R53" s="82"/>
      <c r="S53" s="116"/>
      <c r="T53" s="84"/>
      <c r="U53" s="81"/>
      <c r="V53" s="81"/>
      <c r="W53" s="81"/>
      <c r="X53" s="80"/>
      <c r="Y53" s="81"/>
      <c r="Z53" s="81"/>
      <c r="AA53" s="83"/>
      <c r="AB53" s="128"/>
      <c r="AC53" s="85"/>
    </row>
    <row r="54" spans="1:29" ht="9.6" customHeight="1" x14ac:dyDescent="0.2">
      <c r="A54" s="105" t="s">
        <v>51</v>
      </c>
      <c r="B54" s="124" t="s">
        <v>15</v>
      </c>
      <c r="C54" s="135"/>
      <c r="D54" s="107">
        <f>D53*C13</f>
        <v>0.06</v>
      </c>
      <c r="E54" s="108"/>
      <c r="F54" s="106"/>
      <c r="G54" s="107">
        <f>G53*F13</f>
        <v>0.10529999999999999</v>
      </c>
      <c r="H54" s="109"/>
      <c r="I54" s="110"/>
      <c r="J54" s="107"/>
      <c r="K54" s="107"/>
      <c r="L54" s="107"/>
      <c r="M54" s="108"/>
      <c r="N54" s="106"/>
      <c r="O54" s="107"/>
      <c r="P54" s="107"/>
      <c r="Q54" s="107"/>
      <c r="R54" s="108"/>
      <c r="S54" s="117"/>
      <c r="T54" s="110"/>
      <c r="U54" s="107"/>
      <c r="V54" s="107"/>
      <c r="W54" s="108"/>
      <c r="X54" s="106"/>
      <c r="Y54" s="107"/>
      <c r="Z54" s="107"/>
      <c r="AA54" s="109"/>
      <c r="AB54" s="129">
        <v>616022</v>
      </c>
      <c r="AC54" s="111">
        <f>SUM(C54:AA54)</f>
        <v>0.1653</v>
      </c>
    </row>
    <row r="55" spans="1:29" ht="9.6" customHeight="1" x14ac:dyDescent="0.2">
      <c r="A55" s="79"/>
      <c r="B55" s="123"/>
      <c r="C55" s="134"/>
      <c r="D55" s="81"/>
      <c r="E55" s="82"/>
      <c r="F55" s="80"/>
      <c r="G55" s="81"/>
      <c r="H55" s="83"/>
      <c r="I55" s="84"/>
      <c r="J55" s="81"/>
      <c r="K55" s="81"/>
      <c r="L55" s="81"/>
      <c r="M55" s="82"/>
      <c r="N55" s="80"/>
      <c r="O55" s="81"/>
      <c r="P55" s="81"/>
      <c r="Q55" s="81"/>
      <c r="R55" s="82"/>
      <c r="S55" s="116"/>
      <c r="T55" s="84"/>
      <c r="U55" s="81"/>
      <c r="V55" s="81"/>
      <c r="W55" s="82"/>
      <c r="X55" s="80"/>
      <c r="Y55" s="81"/>
      <c r="Z55" s="81"/>
      <c r="AA55" s="83"/>
      <c r="AB55" s="128"/>
      <c r="AC55" s="85"/>
    </row>
    <row r="56" spans="1:29" ht="9.6" customHeight="1" x14ac:dyDescent="0.2">
      <c r="A56" s="105" t="s">
        <v>55</v>
      </c>
      <c r="B56" s="124" t="s">
        <v>15</v>
      </c>
      <c r="C56" s="135"/>
      <c r="D56" s="107"/>
      <c r="E56" s="108"/>
      <c r="F56" s="106"/>
      <c r="G56" s="107"/>
      <c r="H56" s="109"/>
      <c r="I56" s="110">
        <v>0.1</v>
      </c>
      <c r="J56" s="107"/>
      <c r="K56" s="107"/>
      <c r="L56" s="107"/>
      <c r="M56" s="108"/>
      <c r="N56" s="106"/>
      <c r="O56" s="107"/>
      <c r="P56" s="107"/>
      <c r="Q56" s="107"/>
      <c r="R56" s="108"/>
      <c r="S56" s="117"/>
      <c r="T56" s="110"/>
      <c r="U56" s="107"/>
      <c r="V56" s="107"/>
      <c r="W56" s="108"/>
      <c r="X56" s="106"/>
      <c r="Y56" s="107"/>
      <c r="Z56" s="107"/>
      <c r="AA56" s="109"/>
      <c r="AB56" s="129">
        <v>616042</v>
      </c>
      <c r="AC56" s="111">
        <f>SUM(C56:AA56)</f>
        <v>0.1</v>
      </c>
    </row>
    <row r="57" spans="1:29" ht="9.6" customHeight="1" x14ac:dyDescent="0.2">
      <c r="A57" s="79"/>
      <c r="B57" s="123"/>
      <c r="C57" s="134"/>
      <c r="D57" s="81"/>
      <c r="E57" s="82"/>
      <c r="F57" s="80"/>
      <c r="G57" s="81"/>
      <c r="H57" s="83"/>
      <c r="I57" s="84"/>
      <c r="J57" s="81"/>
      <c r="K57" s="81"/>
      <c r="L57" s="81"/>
      <c r="M57" s="82"/>
      <c r="N57" s="80"/>
      <c r="O57" s="81"/>
      <c r="P57" s="81"/>
      <c r="Q57" s="81"/>
      <c r="R57" s="82"/>
      <c r="S57" s="116">
        <v>0.2</v>
      </c>
      <c r="T57" s="84"/>
      <c r="U57" s="81"/>
      <c r="V57" s="81"/>
      <c r="W57" s="82"/>
      <c r="X57" s="80"/>
      <c r="Y57" s="81"/>
      <c r="Z57" s="81"/>
      <c r="AA57" s="83"/>
      <c r="AB57" s="128"/>
      <c r="AC57" s="85"/>
    </row>
    <row r="58" spans="1:29" ht="9.6" customHeight="1" x14ac:dyDescent="0.2">
      <c r="A58" s="112" t="s">
        <v>69</v>
      </c>
      <c r="B58" s="124" t="s">
        <v>15</v>
      </c>
      <c r="C58" s="135"/>
      <c r="D58" s="107"/>
      <c r="E58" s="108"/>
      <c r="F58" s="106"/>
      <c r="G58" s="107"/>
      <c r="H58" s="109"/>
      <c r="I58" s="110"/>
      <c r="J58" s="107"/>
      <c r="K58" s="107"/>
      <c r="L58" s="107"/>
      <c r="M58" s="108"/>
      <c r="N58" s="106"/>
      <c r="O58" s="107"/>
      <c r="P58" s="107"/>
      <c r="Q58" s="107"/>
      <c r="R58" s="108"/>
      <c r="S58" s="117">
        <f>+S13*S57</f>
        <v>20.6</v>
      </c>
      <c r="T58" s="110"/>
      <c r="U58" s="107"/>
      <c r="V58" s="107"/>
      <c r="W58" s="108"/>
      <c r="X58" s="106"/>
      <c r="Y58" s="107"/>
      <c r="Z58" s="107"/>
      <c r="AA58" s="109"/>
      <c r="AB58" s="129">
        <v>615054</v>
      </c>
      <c r="AC58" s="111">
        <f>SUM(C58:AA58)</f>
        <v>20.6</v>
      </c>
    </row>
    <row r="60" spans="1:29" x14ac:dyDescent="0.2">
      <c r="AC60" s="55">
        <f>SUM(C60:AA60)</f>
        <v>0</v>
      </c>
    </row>
    <row r="61" spans="1:29" ht="5.25" hidden="1" customHeight="1" x14ac:dyDescent="0.2">
      <c r="Z61" s="86"/>
      <c r="AA61" s="87"/>
    </row>
    <row r="62" spans="1:29" s="56" customFormat="1" ht="9" customHeight="1" x14ac:dyDescent="0.2">
      <c r="A62" s="91" t="s">
        <v>89</v>
      </c>
      <c r="B62" s="91"/>
      <c r="C62" s="91"/>
      <c r="D62" s="91"/>
      <c r="E62" s="91"/>
      <c r="F62" s="91"/>
      <c r="H62" s="90"/>
      <c r="I62" s="91" t="s">
        <v>86</v>
      </c>
      <c r="J62" s="91"/>
      <c r="K62" s="91"/>
      <c r="L62" s="91"/>
      <c r="M62" s="91"/>
      <c r="N62" s="91"/>
      <c r="O62" s="91"/>
      <c r="P62" s="91"/>
      <c r="Q62" s="88"/>
      <c r="R62" s="88"/>
      <c r="S62" s="88"/>
      <c r="T62" s="91" t="s">
        <v>87</v>
      </c>
      <c r="U62" s="91"/>
      <c r="V62" s="91"/>
      <c r="W62" s="91"/>
      <c r="X62" s="91"/>
      <c r="Y62" s="91"/>
      <c r="Z62" s="88"/>
      <c r="AA62" s="88"/>
    </row>
  </sheetData>
  <mergeCells count="44">
    <mergeCell ref="A7:A11"/>
    <mergeCell ref="B7:B11"/>
    <mergeCell ref="C7:H7"/>
    <mergeCell ref="B6:E6"/>
    <mergeCell ref="B1:E1"/>
    <mergeCell ref="B2:E2"/>
    <mergeCell ref="B3:E3"/>
    <mergeCell ref="B4:E4"/>
    <mergeCell ref="B5:E5"/>
    <mergeCell ref="AB7:AB11"/>
    <mergeCell ref="AC7:AC11"/>
    <mergeCell ref="C8:C11"/>
    <mergeCell ref="D8:D11"/>
    <mergeCell ref="E8:E11"/>
    <mergeCell ref="F8:F11"/>
    <mergeCell ref="G8:G11"/>
    <mergeCell ref="H8:H11"/>
    <mergeCell ref="R8:R11"/>
    <mergeCell ref="S8:S11"/>
    <mergeCell ref="T8:T11"/>
    <mergeCell ref="I8:I11"/>
    <mergeCell ref="J8:J11"/>
    <mergeCell ref="K8:K11"/>
    <mergeCell ref="O8:O11"/>
    <mergeCell ref="P8:P11"/>
    <mergeCell ref="Q8:Q11"/>
    <mergeCell ref="I7:R7"/>
    <mergeCell ref="T7:AA7"/>
    <mergeCell ref="L8:L11"/>
    <mergeCell ref="M8:M11"/>
    <mergeCell ref="N8:N11"/>
    <mergeCell ref="AA8:AA11"/>
    <mergeCell ref="C13:E13"/>
    <mergeCell ref="F13:H13"/>
    <mergeCell ref="I13:M13"/>
    <mergeCell ref="N13:R13"/>
    <mergeCell ref="T13:W13"/>
    <mergeCell ref="X13:AA13"/>
    <mergeCell ref="U8:U11"/>
    <mergeCell ref="V8:V11"/>
    <mergeCell ref="W8:W11"/>
    <mergeCell ref="X8:X11"/>
    <mergeCell ref="Y8:Y11"/>
    <mergeCell ref="Z8:Z11"/>
  </mergeCells>
  <pageMargins left="0" right="0" top="0" bottom="0" header="0" footer="0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9FDFF-52B0-4010-B3C7-AD1F74D77C07}">
  <dimension ref="A1:AC176"/>
  <sheetViews>
    <sheetView zoomScale="130" zoomScaleNormal="130" workbookViewId="0">
      <selection activeCell="J17" sqref="J17"/>
    </sheetView>
  </sheetViews>
  <sheetFormatPr defaultColWidth="9.109375" defaultRowHeight="10.199999999999999" x14ac:dyDescent="0.2"/>
  <cols>
    <col min="1" max="1" width="14" style="147" customWidth="1"/>
    <col min="2" max="2" width="2.6640625" style="147" customWidth="1"/>
    <col min="3" max="27" width="4.88671875" style="147" customWidth="1"/>
    <col min="28" max="28" width="6.21875" style="146" customWidth="1"/>
    <col min="29" max="29" width="5.109375" style="147" customWidth="1"/>
    <col min="30" max="30" width="0.5546875" style="147" customWidth="1"/>
    <col min="31" max="16384" width="9.109375" style="147"/>
  </cols>
  <sheetData>
    <row r="1" spans="1:29" ht="9.75" customHeight="1" x14ac:dyDescent="0.25">
      <c r="A1" s="141" t="s">
        <v>5</v>
      </c>
      <c r="B1" s="343" t="s">
        <v>1</v>
      </c>
      <c r="C1" s="344"/>
      <c r="D1" s="344"/>
      <c r="E1" s="345"/>
      <c r="F1" s="142" t="s">
        <v>2</v>
      </c>
      <c r="G1" s="142" t="s">
        <v>2</v>
      </c>
      <c r="H1" s="142" t="s">
        <v>71</v>
      </c>
      <c r="I1" s="142" t="s">
        <v>71</v>
      </c>
      <c r="J1" s="142" t="s">
        <v>2</v>
      </c>
      <c r="K1" s="142"/>
      <c r="L1" s="142"/>
      <c r="M1" s="143"/>
      <c r="N1" s="144" t="s">
        <v>85</v>
      </c>
      <c r="O1" s="144"/>
      <c r="P1" s="143"/>
      <c r="Q1" s="143"/>
      <c r="R1" s="143"/>
      <c r="S1" s="143"/>
      <c r="T1" s="143"/>
      <c r="U1" s="143"/>
      <c r="V1" s="143"/>
      <c r="W1" s="145"/>
      <c r="X1" s="145"/>
      <c r="Y1" s="145"/>
      <c r="Z1" s="145"/>
      <c r="AA1" s="145"/>
      <c r="AB1" s="145"/>
      <c r="AC1" s="146"/>
    </row>
    <row r="2" spans="1:29" ht="11.25" customHeight="1" x14ac:dyDescent="0.25">
      <c r="A2" s="148" t="s">
        <v>0</v>
      </c>
      <c r="B2" s="346"/>
      <c r="C2" s="344"/>
      <c r="D2" s="347"/>
      <c r="E2" s="345"/>
      <c r="F2" s="149" t="s">
        <v>204</v>
      </c>
      <c r="G2" s="142">
        <v>102</v>
      </c>
      <c r="H2" s="142">
        <v>109</v>
      </c>
      <c r="I2" s="142">
        <v>110</v>
      </c>
      <c r="J2" s="142">
        <v>134</v>
      </c>
      <c r="K2" s="142"/>
      <c r="L2" s="142"/>
      <c r="M2" s="150" t="s">
        <v>205</v>
      </c>
      <c r="N2" s="143"/>
      <c r="O2" s="143"/>
      <c r="P2" s="143"/>
      <c r="Q2" s="143"/>
      <c r="R2" s="143"/>
      <c r="S2" s="143"/>
      <c r="T2" s="143"/>
      <c r="U2" s="143"/>
      <c r="V2" s="143"/>
      <c r="W2" s="151" t="s">
        <v>84</v>
      </c>
      <c r="X2" s="145"/>
      <c r="Y2" s="145"/>
      <c r="Z2" s="145"/>
      <c r="AA2" s="152" t="s">
        <v>88</v>
      </c>
      <c r="AB2" s="145"/>
      <c r="AC2" s="146"/>
    </row>
    <row r="3" spans="1:29" ht="9.75" customHeight="1" x14ac:dyDescent="0.25">
      <c r="A3" s="153">
        <v>14</v>
      </c>
      <c r="B3" s="348" t="s">
        <v>3</v>
      </c>
      <c r="C3" s="349"/>
      <c r="D3" s="349"/>
      <c r="E3" s="345"/>
      <c r="F3" s="154">
        <v>20</v>
      </c>
      <c r="G3" s="154">
        <v>81</v>
      </c>
      <c r="H3" s="154">
        <v>0</v>
      </c>
      <c r="I3" s="154">
        <v>0</v>
      </c>
      <c r="J3" s="154">
        <v>2</v>
      </c>
      <c r="K3" s="154"/>
      <c r="L3" s="155">
        <f>SUM(F3:K3)+A3</f>
        <v>117</v>
      </c>
      <c r="M3" s="143"/>
      <c r="N3" s="143"/>
      <c r="O3" s="143"/>
      <c r="P3" s="156" t="s">
        <v>65</v>
      </c>
      <c r="Q3" s="143"/>
      <c r="R3" s="143"/>
      <c r="S3" s="143"/>
      <c r="T3" s="143"/>
      <c r="U3" s="143"/>
      <c r="V3" s="143"/>
      <c r="W3" s="157" t="s">
        <v>63</v>
      </c>
      <c r="X3" s="145"/>
      <c r="Y3" s="158" t="s">
        <v>64</v>
      </c>
      <c r="Z3" s="145"/>
      <c r="AA3" s="145"/>
      <c r="AB3" s="158"/>
      <c r="AC3" s="146"/>
    </row>
    <row r="4" spans="1:29" ht="10.5" customHeight="1" x14ac:dyDescent="0.25">
      <c r="A4" s="226">
        <v>1.8</v>
      </c>
      <c r="B4" s="350" t="s">
        <v>199</v>
      </c>
      <c r="C4" s="347"/>
      <c r="D4" s="347"/>
      <c r="E4" s="345"/>
      <c r="F4" s="226">
        <v>2.2000000000000002</v>
      </c>
      <c r="G4" s="226">
        <v>2.5</v>
      </c>
      <c r="H4" s="226">
        <v>1.7</v>
      </c>
      <c r="I4" s="226">
        <v>1.9</v>
      </c>
      <c r="J4" s="159">
        <v>3.17</v>
      </c>
      <c r="K4" s="159"/>
      <c r="L4" s="159"/>
      <c r="M4" s="144" t="s">
        <v>206</v>
      </c>
      <c r="N4" s="143"/>
      <c r="O4" s="160" t="s">
        <v>207</v>
      </c>
      <c r="P4" s="161"/>
      <c r="Q4" s="162"/>
      <c r="R4" s="143" t="s">
        <v>197</v>
      </c>
      <c r="S4" s="160">
        <v>1</v>
      </c>
      <c r="T4" s="143" t="s">
        <v>198</v>
      </c>
      <c r="U4" s="143"/>
      <c r="V4" s="143"/>
      <c r="W4" s="163" t="s">
        <v>206</v>
      </c>
      <c r="X4" s="164"/>
      <c r="Y4" s="164" t="str">
        <f>+O4</f>
        <v>sausio</v>
      </c>
      <c r="Z4" s="161"/>
      <c r="AA4" s="165" t="s">
        <v>81</v>
      </c>
      <c r="AB4" s="166">
        <f>+S4</f>
        <v>1</v>
      </c>
      <c r="AC4" s="165" t="s">
        <v>82</v>
      </c>
    </row>
    <row r="5" spans="1:29" ht="10.199999999999999" customHeight="1" x14ac:dyDescent="0.2">
      <c r="A5" s="159">
        <f>+A3*A4</f>
        <v>25.2</v>
      </c>
      <c r="B5" s="340" t="s">
        <v>4</v>
      </c>
      <c r="C5" s="341"/>
      <c r="D5" s="341"/>
      <c r="E5" s="342"/>
      <c r="F5" s="167">
        <f>+F4*F3</f>
        <v>44</v>
      </c>
      <c r="G5" s="167">
        <f t="shared" ref="G5:K5" si="0">+G4*G3</f>
        <v>202.5</v>
      </c>
      <c r="H5" s="167">
        <f t="shared" si="0"/>
        <v>0</v>
      </c>
      <c r="I5" s="167">
        <f t="shared" si="0"/>
        <v>0</v>
      </c>
      <c r="J5" s="167">
        <f t="shared" si="0"/>
        <v>6.34</v>
      </c>
      <c r="K5" s="167">
        <f t="shared" si="0"/>
        <v>0</v>
      </c>
      <c r="L5" s="155">
        <f>SUM(F5:K5)+A5</f>
        <v>278.04000000000002</v>
      </c>
      <c r="M5" s="147" t="s">
        <v>195</v>
      </c>
      <c r="Q5" s="168">
        <f>+SUM(F3:K3)</f>
        <v>103</v>
      </c>
      <c r="AB5" s="147"/>
      <c r="AC5" s="146"/>
    </row>
    <row r="6" spans="1:29" ht="7.5" customHeight="1" x14ac:dyDescent="0.2">
      <c r="A6" s="159">
        <f>+A3+'[1]2 valgiaraštis PVZ (1 d.)'!A3</f>
        <v>28</v>
      </c>
      <c r="B6" s="340" t="s">
        <v>200</v>
      </c>
      <c r="C6" s="341"/>
      <c r="D6" s="341"/>
      <c r="E6" s="342"/>
      <c r="F6" s="167">
        <f>+'[1]2 valgiaraštis PVZ (1 d.)'!F3+F3</f>
        <v>40</v>
      </c>
      <c r="G6" s="167">
        <f>+'[1]2 valgiaraštis PVZ (1 d.)'!G3+G3</f>
        <v>162</v>
      </c>
      <c r="H6" s="167">
        <f>+'[1]2 valgiaraštis PVZ (1 d.)'!H3+H3</f>
        <v>0</v>
      </c>
      <c r="I6" s="167">
        <f>+'[1]2 valgiaraštis PVZ (1 d.)'!I3+I3</f>
        <v>0</v>
      </c>
      <c r="J6" s="167">
        <f>+'[1]2 valgiaraštis PVZ (1 d.)'!J3+J3</f>
        <v>2</v>
      </c>
      <c r="K6" s="167">
        <f>+'[1]2 valgiaraštis PVZ (1 d.)'!K3+K3</f>
        <v>0</v>
      </c>
      <c r="L6" s="155"/>
      <c r="AB6" s="147"/>
      <c r="AC6" s="146"/>
    </row>
    <row r="7" spans="1:29" ht="8.25" customHeight="1" x14ac:dyDescent="0.2">
      <c r="A7" s="318" t="s">
        <v>6</v>
      </c>
      <c r="B7" s="335" t="s">
        <v>7</v>
      </c>
      <c r="C7" s="337" t="s">
        <v>8</v>
      </c>
      <c r="D7" s="338"/>
      <c r="E7" s="338"/>
      <c r="F7" s="338"/>
      <c r="G7" s="338"/>
      <c r="H7" s="339"/>
      <c r="I7" s="337" t="s">
        <v>10</v>
      </c>
      <c r="J7" s="338"/>
      <c r="K7" s="338"/>
      <c r="L7" s="338"/>
      <c r="M7" s="338"/>
      <c r="N7" s="338"/>
      <c r="O7" s="338"/>
      <c r="P7" s="338"/>
      <c r="Q7" s="338"/>
      <c r="R7" s="338"/>
      <c r="S7" s="169"/>
      <c r="T7" s="307" t="s">
        <v>11</v>
      </c>
      <c r="U7" s="307"/>
      <c r="V7" s="307"/>
      <c r="W7" s="307"/>
      <c r="X7" s="307"/>
      <c r="Y7" s="307"/>
      <c r="Z7" s="307"/>
      <c r="AA7" s="311"/>
      <c r="AB7" s="327" t="s">
        <v>90</v>
      </c>
      <c r="AC7" s="318" t="s">
        <v>83</v>
      </c>
    </row>
    <row r="8" spans="1:29" ht="10.5" customHeight="1" x14ac:dyDescent="0.2">
      <c r="A8" s="319"/>
      <c r="B8" s="335"/>
      <c r="C8" s="312" t="s">
        <v>73</v>
      </c>
      <c r="D8" s="312" t="s">
        <v>74</v>
      </c>
      <c r="E8" s="315" t="s">
        <v>35</v>
      </c>
      <c r="F8" s="312" t="str">
        <f>C8</f>
        <v>Grikių kruopų košė su sviestu</v>
      </c>
      <c r="G8" s="312" t="str">
        <f>D8</f>
        <v>Arbata su citrina</v>
      </c>
      <c r="H8" s="321" t="str">
        <f>E8</f>
        <v>Sausainiai</v>
      </c>
      <c r="I8" s="324" t="s">
        <v>75</v>
      </c>
      <c r="J8" s="312" t="s">
        <v>45</v>
      </c>
      <c r="K8" s="312" t="s">
        <v>76</v>
      </c>
      <c r="L8" s="312" t="s">
        <v>77</v>
      </c>
      <c r="M8" s="315" t="s">
        <v>44</v>
      </c>
      <c r="N8" s="312" t="str">
        <f>I8</f>
        <v>Pieniška makaronų sriuba</v>
      </c>
      <c r="O8" s="312" t="str">
        <f>J8</f>
        <v>Duona</v>
      </c>
      <c r="P8" s="312" t="str">
        <f>K8</f>
        <v>Virtinikai su varške</v>
      </c>
      <c r="Q8" s="312" t="str">
        <f>L8</f>
        <v>Saldus grietinės padažas</v>
      </c>
      <c r="R8" s="315" t="str">
        <f>M8</f>
        <v>Sultys</v>
      </c>
      <c r="S8" s="330" t="s">
        <v>196</v>
      </c>
      <c r="T8" s="324" t="s">
        <v>202</v>
      </c>
      <c r="U8" s="312" t="s">
        <v>78</v>
      </c>
      <c r="V8" s="312" t="s">
        <v>45</v>
      </c>
      <c r="W8" s="315" t="s">
        <v>203</v>
      </c>
      <c r="X8" s="312" t="str">
        <f>T8</f>
        <v>Omletas su sūriu</v>
      </c>
      <c r="Y8" s="312" t="str">
        <f>U8</f>
        <v>Žali žirneliai</v>
      </c>
      <c r="Z8" s="312" t="str">
        <f>V8</f>
        <v>Duona</v>
      </c>
      <c r="AA8" s="312" t="str">
        <f>W8</f>
        <v>Mėtų arbata su citrina</v>
      </c>
      <c r="AB8" s="328"/>
      <c r="AC8" s="319"/>
    </row>
    <row r="9" spans="1:29" ht="12" customHeight="1" x14ac:dyDescent="0.2">
      <c r="A9" s="333"/>
      <c r="B9" s="336"/>
      <c r="C9" s="313"/>
      <c r="D9" s="313"/>
      <c r="E9" s="316"/>
      <c r="F9" s="313"/>
      <c r="G9" s="313"/>
      <c r="H9" s="322"/>
      <c r="I9" s="325"/>
      <c r="J9" s="313"/>
      <c r="K9" s="313"/>
      <c r="L9" s="313"/>
      <c r="M9" s="316"/>
      <c r="N9" s="313"/>
      <c r="O9" s="313"/>
      <c r="P9" s="313"/>
      <c r="Q9" s="313"/>
      <c r="R9" s="316"/>
      <c r="S9" s="331"/>
      <c r="T9" s="325"/>
      <c r="U9" s="313"/>
      <c r="V9" s="313"/>
      <c r="W9" s="316"/>
      <c r="X9" s="313"/>
      <c r="Y9" s="313"/>
      <c r="Z9" s="313"/>
      <c r="AA9" s="313"/>
      <c r="AB9" s="328"/>
      <c r="AC9" s="319"/>
    </row>
    <row r="10" spans="1:29" ht="8.25" customHeight="1" x14ac:dyDescent="0.2">
      <c r="A10" s="333"/>
      <c r="B10" s="336"/>
      <c r="C10" s="313"/>
      <c r="D10" s="313"/>
      <c r="E10" s="316"/>
      <c r="F10" s="313"/>
      <c r="G10" s="313"/>
      <c r="H10" s="322"/>
      <c r="I10" s="325"/>
      <c r="J10" s="313"/>
      <c r="K10" s="313"/>
      <c r="L10" s="313"/>
      <c r="M10" s="316"/>
      <c r="N10" s="313"/>
      <c r="O10" s="313"/>
      <c r="P10" s="313"/>
      <c r="Q10" s="313"/>
      <c r="R10" s="316"/>
      <c r="S10" s="331"/>
      <c r="T10" s="325"/>
      <c r="U10" s="313"/>
      <c r="V10" s="313"/>
      <c r="W10" s="316"/>
      <c r="X10" s="313"/>
      <c r="Y10" s="313"/>
      <c r="Z10" s="313"/>
      <c r="AA10" s="313"/>
      <c r="AB10" s="328"/>
      <c r="AC10" s="319"/>
    </row>
    <row r="11" spans="1:29" ht="36" customHeight="1" x14ac:dyDescent="0.2">
      <c r="A11" s="334"/>
      <c r="B11" s="336"/>
      <c r="C11" s="314"/>
      <c r="D11" s="314"/>
      <c r="E11" s="317"/>
      <c r="F11" s="314"/>
      <c r="G11" s="314"/>
      <c r="H11" s="323"/>
      <c r="I11" s="326"/>
      <c r="J11" s="314"/>
      <c r="K11" s="314"/>
      <c r="L11" s="314"/>
      <c r="M11" s="317"/>
      <c r="N11" s="314"/>
      <c r="O11" s="314"/>
      <c r="P11" s="314"/>
      <c r="Q11" s="314"/>
      <c r="R11" s="317"/>
      <c r="S11" s="332"/>
      <c r="T11" s="326"/>
      <c r="U11" s="314"/>
      <c r="V11" s="314"/>
      <c r="W11" s="317"/>
      <c r="X11" s="314"/>
      <c r="Y11" s="314"/>
      <c r="Z11" s="314"/>
      <c r="AA11" s="314"/>
      <c r="AB11" s="329"/>
      <c r="AC11" s="320"/>
    </row>
    <row r="12" spans="1:29" s="179" customFormat="1" ht="6" customHeight="1" x14ac:dyDescent="0.25">
      <c r="A12" s="170">
        <v>1</v>
      </c>
      <c r="B12" s="171">
        <v>2</v>
      </c>
      <c r="C12" s="172">
        <v>3</v>
      </c>
      <c r="D12" s="173">
        <v>4</v>
      </c>
      <c r="E12" s="174">
        <v>5</v>
      </c>
      <c r="F12" s="172">
        <v>6</v>
      </c>
      <c r="G12" s="173">
        <v>7</v>
      </c>
      <c r="H12" s="175">
        <v>8</v>
      </c>
      <c r="I12" s="176">
        <v>9</v>
      </c>
      <c r="J12" s="173">
        <v>10</v>
      </c>
      <c r="K12" s="173">
        <v>11</v>
      </c>
      <c r="L12" s="173">
        <v>12</v>
      </c>
      <c r="M12" s="174">
        <v>13</v>
      </c>
      <c r="N12" s="172">
        <v>14</v>
      </c>
      <c r="O12" s="173">
        <v>15</v>
      </c>
      <c r="P12" s="173">
        <v>16</v>
      </c>
      <c r="Q12" s="173">
        <v>17</v>
      </c>
      <c r="R12" s="174">
        <v>18</v>
      </c>
      <c r="S12" s="177">
        <v>19</v>
      </c>
      <c r="T12" s="176">
        <v>20</v>
      </c>
      <c r="U12" s="173">
        <v>21</v>
      </c>
      <c r="V12" s="174">
        <v>22</v>
      </c>
      <c r="W12" s="172">
        <v>22</v>
      </c>
      <c r="X12" s="173">
        <v>23</v>
      </c>
      <c r="Y12" s="173">
        <v>24</v>
      </c>
      <c r="Z12" s="176">
        <v>25</v>
      </c>
      <c r="AA12" s="178">
        <v>26</v>
      </c>
      <c r="AB12" s="176">
        <v>27</v>
      </c>
      <c r="AC12" s="173">
        <v>28</v>
      </c>
    </row>
    <row r="13" spans="1:29" ht="11.25" customHeight="1" x14ac:dyDescent="0.25">
      <c r="A13" s="180" t="s">
        <v>12</v>
      </c>
      <c r="B13" s="181"/>
      <c r="C13" s="306">
        <f>+F3</f>
        <v>20</v>
      </c>
      <c r="D13" s="307"/>
      <c r="E13" s="307"/>
      <c r="F13" s="306">
        <f>+G3</f>
        <v>81</v>
      </c>
      <c r="G13" s="307"/>
      <c r="H13" s="308"/>
      <c r="I13" s="309">
        <f>F3</f>
        <v>20</v>
      </c>
      <c r="J13" s="307"/>
      <c r="K13" s="307"/>
      <c r="L13" s="307"/>
      <c r="M13" s="307"/>
      <c r="N13" s="306">
        <f>G3+H3+I3+J3+A3</f>
        <v>97</v>
      </c>
      <c r="O13" s="310"/>
      <c r="P13" s="310"/>
      <c r="Q13" s="310"/>
      <c r="R13" s="310"/>
      <c r="S13" s="182">
        <f>+Q5</f>
        <v>103</v>
      </c>
      <c r="T13" s="307">
        <f>F3</f>
        <v>20</v>
      </c>
      <c r="U13" s="307"/>
      <c r="V13" s="307"/>
      <c r="W13" s="307"/>
      <c r="X13" s="306">
        <f>G3+H3+I3+J3</f>
        <v>83</v>
      </c>
      <c r="Y13" s="307"/>
      <c r="Z13" s="307"/>
      <c r="AA13" s="311"/>
      <c r="AB13" s="183"/>
      <c r="AC13" s="184"/>
    </row>
    <row r="14" spans="1:29" ht="10.5" customHeight="1" x14ac:dyDescent="0.2">
      <c r="A14" s="185" t="s">
        <v>13</v>
      </c>
      <c r="B14" s="186"/>
      <c r="C14" s="187">
        <v>150</v>
      </c>
      <c r="D14" s="188">
        <v>150</v>
      </c>
      <c r="E14" s="189">
        <v>40</v>
      </c>
      <c r="F14" s="187">
        <v>200</v>
      </c>
      <c r="G14" s="190">
        <v>200</v>
      </c>
      <c r="H14" s="191">
        <v>50</v>
      </c>
      <c r="I14" s="190">
        <v>150</v>
      </c>
      <c r="J14" s="192">
        <v>20</v>
      </c>
      <c r="K14" s="190">
        <v>150</v>
      </c>
      <c r="L14" s="188">
        <v>15</v>
      </c>
      <c r="M14" s="189">
        <v>100</v>
      </c>
      <c r="N14" s="187">
        <v>200</v>
      </c>
      <c r="O14" s="190">
        <v>25</v>
      </c>
      <c r="P14" s="190">
        <v>200</v>
      </c>
      <c r="Q14" s="190">
        <v>19</v>
      </c>
      <c r="R14" s="193">
        <v>150</v>
      </c>
      <c r="S14" s="182">
        <v>200</v>
      </c>
      <c r="T14" s="190">
        <v>60</v>
      </c>
      <c r="U14" s="188">
        <v>40</v>
      </c>
      <c r="V14" s="189">
        <v>25</v>
      </c>
      <c r="W14" s="193">
        <v>150</v>
      </c>
      <c r="X14" s="187">
        <v>100</v>
      </c>
      <c r="Y14" s="190">
        <v>50</v>
      </c>
      <c r="Z14" s="188">
        <v>30</v>
      </c>
      <c r="AA14" s="192">
        <v>200</v>
      </c>
      <c r="AB14" s="194"/>
      <c r="AC14" s="195"/>
    </row>
    <row r="15" spans="1:29" ht="9.6" customHeight="1" x14ac:dyDescent="0.2">
      <c r="A15" s="185"/>
      <c r="B15" s="196"/>
      <c r="C15" s="197"/>
      <c r="D15" s="198"/>
      <c r="E15" s="199"/>
      <c r="F15" s="197"/>
      <c r="G15" s="198"/>
      <c r="H15" s="200"/>
      <c r="I15" s="201"/>
      <c r="J15" s="198"/>
      <c r="K15" s="198"/>
      <c r="L15" s="198"/>
      <c r="M15" s="199"/>
      <c r="N15" s="197"/>
      <c r="O15" s="198"/>
      <c r="P15" s="198"/>
      <c r="Q15" s="198"/>
      <c r="R15" s="199"/>
      <c r="S15" s="202"/>
      <c r="T15" s="201"/>
      <c r="U15" s="198"/>
      <c r="V15" s="198"/>
      <c r="W15" s="199"/>
      <c r="X15" s="203"/>
      <c r="Y15" s="198"/>
      <c r="Z15" s="198"/>
      <c r="AA15" s="204"/>
      <c r="AB15" s="205"/>
      <c r="AC15" s="205"/>
    </row>
    <row r="16" spans="1:29" ht="9.6" customHeight="1" x14ac:dyDescent="0.2">
      <c r="A16" s="206" t="s">
        <v>14</v>
      </c>
      <c r="B16" s="207" t="s">
        <v>15</v>
      </c>
      <c r="C16" s="208">
        <f>$C$13*C15</f>
        <v>0</v>
      </c>
      <c r="D16" s="209">
        <f>$C$13*D15</f>
        <v>0</v>
      </c>
      <c r="E16" s="210">
        <f>$C$13*E15</f>
        <v>0</v>
      </c>
      <c r="F16" s="211">
        <f>$F$13*F15</f>
        <v>0</v>
      </c>
      <c r="G16" s="209">
        <f>$F$13*G15</f>
        <v>0</v>
      </c>
      <c r="H16" s="212">
        <f>$F$13*H15</f>
        <v>0</v>
      </c>
      <c r="I16" s="213">
        <f>$I$13*I15</f>
        <v>0</v>
      </c>
      <c r="J16" s="209">
        <f t="shared" ref="J16:M16" si="1">$I$13*J15</f>
        <v>0</v>
      </c>
      <c r="K16" s="209">
        <f t="shared" si="1"/>
        <v>0</v>
      </c>
      <c r="L16" s="209">
        <f t="shared" si="1"/>
        <v>0</v>
      </c>
      <c r="M16" s="210">
        <f t="shared" si="1"/>
        <v>0</v>
      </c>
      <c r="N16" s="211">
        <f>$N$13*N15</f>
        <v>0</v>
      </c>
      <c r="O16" s="213">
        <f t="shared" ref="O16:R16" si="2">$N$13*O15</f>
        <v>0</v>
      </c>
      <c r="P16" s="209">
        <f t="shared" si="2"/>
        <v>0</v>
      </c>
      <c r="Q16" s="209">
        <f t="shared" si="2"/>
        <v>0</v>
      </c>
      <c r="R16" s="210">
        <f t="shared" si="2"/>
        <v>0</v>
      </c>
      <c r="S16" s="214">
        <f>$S$13*S15</f>
        <v>0</v>
      </c>
      <c r="T16" s="213">
        <f>$T$13*T15</f>
        <v>0</v>
      </c>
      <c r="U16" s="209">
        <f t="shared" ref="U16:W16" si="3">$T$13*U15</f>
        <v>0</v>
      </c>
      <c r="V16" s="209">
        <f t="shared" si="3"/>
        <v>0</v>
      </c>
      <c r="W16" s="210">
        <f t="shared" si="3"/>
        <v>0</v>
      </c>
      <c r="X16" s="211">
        <f>$X$13*X15</f>
        <v>0</v>
      </c>
      <c r="Y16" s="213">
        <f t="shared" ref="Y16:AA16" si="4">$X$13*Y15</f>
        <v>0</v>
      </c>
      <c r="Z16" s="209">
        <f t="shared" si="4"/>
        <v>0</v>
      </c>
      <c r="AA16" s="215">
        <f t="shared" si="4"/>
        <v>0</v>
      </c>
      <c r="AB16" s="216">
        <v>610001</v>
      </c>
      <c r="AC16" s="217">
        <f>SUM(C16:AA16)</f>
        <v>0</v>
      </c>
    </row>
    <row r="17" spans="1:29" ht="9.6" customHeight="1" x14ac:dyDescent="0.2">
      <c r="A17" s="185"/>
      <c r="B17" s="196"/>
      <c r="C17" s="197"/>
      <c r="D17" s="198"/>
      <c r="E17" s="199"/>
      <c r="F17" s="197"/>
      <c r="G17" s="198"/>
      <c r="H17" s="200"/>
      <c r="I17" s="201"/>
      <c r="J17" s="198"/>
      <c r="K17" s="198"/>
      <c r="L17" s="198"/>
      <c r="M17" s="199"/>
      <c r="N17" s="197"/>
      <c r="O17" s="201"/>
      <c r="P17" s="198"/>
      <c r="Q17" s="198"/>
      <c r="R17" s="199"/>
      <c r="S17" s="202"/>
      <c r="T17" s="201"/>
      <c r="U17" s="201"/>
      <c r="V17" s="201"/>
      <c r="W17" s="218"/>
      <c r="X17" s="219"/>
      <c r="Y17" s="198"/>
      <c r="Z17" s="198"/>
      <c r="AA17" s="204"/>
      <c r="AC17" s="205"/>
    </row>
    <row r="18" spans="1:29" ht="9.6" customHeight="1" x14ac:dyDescent="0.2">
      <c r="A18" s="206" t="s">
        <v>16</v>
      </c>
      <c r="B18" s="207" t="s">
        <v>68</v>
      </c>
      <c r="C18" s="211">
        <f t="shared" ref="C18:E18" si="5">$C$13*C17</f>
        <v>0</v>
      </c>
      <c r="D18" s="209">
        <f t="shared" si="5"/>
        <v>0</v>
      </c>
      <c r="E18" s="210">
        <f t="shared" si="5"/>
        <v>0</v>
      </c>
      <c r="F18" s="211">
        <f>$F$13*F17</f>
        <v>0</v>
      </c>
      <c r="G18" s="209">
        <f>$F$13*G17</f>
        <v>0</v>
      </c>
      <c r="H18" s="212">
        <f>$F$13*H17</f>
        <v>0</v>
      </c>
      <c r="I18" s="213">
        <f>$I$13*I17</f>
        <v>0</v>
      </c>
      <c r="J18" s="209">
        <f t="shared" ref="J18:M18" si="6">$I$13*J17</f>
        <v>0</v>
      </c>
      <c r="K18" s="209">
        <f t="shared" si="6"/>
        <v>0</v>
      </c>
      <c r="L18" s="209">
        <f t="shared" si="6"/>
        <v>0</v>
      </c>
      <c r="M18" s="210">
        <f t="shared" si="6"/>
        <v>0</v>
      </c>
      <c r="N18" s="211">
        <f>$N$13*N17</f>
        <v>0</v>
      </c>
      <c r="O18" s="213">
        <f t="shared" ref="O18:R18" si="7">$N$13*O17</f>
        <v>0</v>
      </c>
      <c r="P18" s="209">
        <f t="shared" si="7"/>
        <v>0</v>
      </c>
      <c r="Q18" s="209">
        <f t="shared" si="7"/>
        <v>0</v>
      </c>
      <c r="R18" s="210">
        <f t="shared" si="7"/>
        <v>0</v>
      </c>
      <c r="S18" s="214">
        <f>$S$13*S17</f>
        <v>0</v>
      </c>
      <c r="T18" s="213">
        <f>$T$13*T17</f>
        <v>0</v>
      </c>
      <c r="U18" s="209">
        <f t="shared" ref="U18:W18" si="8">$T$13*U17</f>
        <v>0</v>
      </c>
      <c r="V18" s="209">
        <f t="shared" si="8"/>
        <v>0</v>
      </c>
      <c r="W18" s="210">
        <f t="shared" si="8"/>
        <v>0</v>
      </c>
      <c r="X18" s="211">
        <f>$X$13*X17</f>
        <v>0</v>
      </c>
      <c r="Y18" s="213">
        <f t="shared" ref="Y18:AA18" si="9">$X$13*Y17</f>
        <v>0</v>
      </c>
      <c r="Z18" s="209">
        <f t="shared" si="9"/>
        <v>0</v>
      </c>
      <c r="AA18" s="215">
        <f t="shared" si="9"/>
        <v>0</v>
      </c>
      <c r="AB18" s="216">
        <v>610002</v>
      </c>
      <c r="AC18" s="217">
        <f>SUM(C18:AA18)</f>
        <v>0</v>
      </c>
    </row>
    <row r="19" spans="1:29" ht="9.6" customHeight="1" x14ac:dyDescent="0.2">
      <c r="A19" s="185"/>
      <c r="B19" s="220"/>
      <c r="C19" s="197"/>
      <c r="D19" s="198"/>
      <c r="E19" s="199"/>
      <c r="F19" s="197"/>
      <c r="G19" s="198"/>
      <c r="H19" s="200"/>
      <c r="I19" s="201"/>
      <c r="J19" s="198"/>
      <c r="K19" s="198"/>
      <c r="L19" s="198"/>
      <c r="M19" s="199"/>
      <c r="N19" s="197"/>
      <c r="O19" s="201"/>
      <c r="P19" s="198"/>
      <c r="Q19" s="198"/>
      <c r="R19" s="199"/>
      <c r="S19" s="202"/>
      <c r="T19" s="201"/>
      <c r="U19" s="198"/>
      <c r="V19" s="198"/>
      <c r="W19" s="199"/>
      <c r="X19" s="197"/>
      <c r="Y19" s="198"/>
      <c r="Z19" s="198"/>
      <c r="AA19" s="204"/>
      <c r="AC19" s="205"/>
    </row>
    <row r="20" spans="1:29" ht="9.6" customHeight="1" x14ac:dyDescent="0.2">
      <c r="A20" s="206" t="s">
        <v>17</v>
      </c>
      <c r="B20" s="207" t="s">
        <v>15</v>
      </c>
      <c r="C20" s="211">
        <f t="shared" ref="C20:E20" si="10">$C$13*C19</f>
        <v>0</v>
      </c>
      <c r="D20" s="209">
        <f t="shared" si="10"/>
        <v>0</v>
      </c>
      <c r="E20" s="210">
        <f t="shared" si="10"/>
        <v>0</v>
      </c>
      <c r="F20" s="211">
        <f>$F$13*F19</f>
        <v>0</v>
      </c>
      <c r="G20" s="209">
        <f>$F$13*G19</f>
        <v>0</v>
      </c>
      <c r="H20" s="212">
        <f>$F$13*H19</f>
        <v>0</v>
      </c>
      <c r="I20" s="213">
        <f>$I$13*I19</f>
        <v>0</v>
      </c>
      <c r="J20" s="209">
        <f t="shared" ref="J20:M20" si="11">$I$13*J19</f>
        <v>0</v>
      </c>
      <c r="K20" s="209">
        <f t="shared" si="11"/>
        <v>0</v>
      </c>
      <c r="L20" s="209">
        <f t="shared" si="11"/>
        <v>0</v>
      </c>
      <c r="M20" s="210">
        <f t="shared" si="11"/>
        <v>0</v>
      </c>
      <c r="N20" s="211">
        <f>$N$13*N19</f>
        <v>0</v>
      </c>
      <c r="O20" s="213">
        <f t="shared" ref="O20:R20" si="12">$N$13*O19</f>
        <v>0</v>
      </c>
      <c r="P20" s="209">
        <f t="shared" si="12"/>
        <v>0</v>
      </c>
      <c r="Q20" s="209">
        <f t="shared" si="12"/>
        <v>0</v>
      </c>
      <c r="R20" s="210">
        <f t="shared" si="12"/>
        <v>0</v>
      </c>
      <c r="S20" s="214">
        <f>$S$13*S19</f>
        <v>0</v>
      </c>
      <c r="T20" s="213">
        <f>$T$13*T19</f>
        <v>0</v>
      </c>
      <c r="U20" s="209">
        <f t="shared" ref="U20:W20" si="13">$T$13*U19</f>
        <v>0</v>
      </c>
      <c r="V20" s="209">
        <f t="shared" si="13"/>
        <v>0</v>
      </c>
      <c r="W20" s="210">
        <f t="shared" si="13"/>
        <v>0</v>
      </c>
      <c r="X20" s="211">
        <f>$X$13*X19</f>
        <v>0</v>
      </c>
      <c r="Y20" s="213">
        <f t="shared" ref="Y20:AA20" si="14">$X$13*Y19</f>
        <v>0</v>
      </c>
      <c r="Z20" s="209">
        <f t="shared" si="14"/>
        <v>0</v>
      </c>
      <c r="AA20" s="215">
        <f t="shared" si="14"/>
        <v>0</v>
      </c>
      <c r="AB20" s="216">
        <v>610009</v>
      </c>
      <c r="AC20" s="217">
        <f>SUM(C20:AA20)</f>
        <v>0</v>
      </c>
    </row>
    <row r="21" spans="1:29" ht="9.6" customHeight="1" x14ac:dyDescent="0.2">
      <c r="A21" s="185"/>
      <c r="B21" s="196"/>
      <c r="C21" s="197"/>
      <c r="D21" s="198"/>
      <c r="E21" s="221"/>
      <c r="F21" s="197"/>
      <c r="G21" s="198"/>
      <c r="H21" s="200"/>
      <c r="I21" s="201"/>
      <c r="J21" s="198"/>
      <c r="K21" s="198"/>
      <c r="L21" s="198"/>
      <c r="M21" s="199"/>
      <c r="N21" s="197"/>
      <c r="O21" s="201"/>
      <c r="P21" s="222"/>
      <c r="Q21" s="198"/>
      <c r="R21" s="199"/>
      <c r="S21" s="202"/>
      <c r="T21" s="201"/>
      <c r="U21" s="198"/>
      <c r="V21" s="198"/>
      <c r="W21" s="199"/>
      <c r="X21" s="197"/>
      <c r="Y21" s="198"/>
      <c r="Z21" s="198"/>
      <c r="AA21" s="204"/>
      <c r="AC21" s="205"/>
    </row>
    <row r="22" spans="1:29" ht="9.6" customHeight="1" x14ac:dyDescent="0.2">
      <c r="A22" s="206" t="s">
        <v>94</v>
      </c>
      <c r="B22" s="207" t="s">
        <v>15</v>
      </c>
      <c r="C22" s="211">
        <f t="shared" ref="C22:E22" si="15">$C$13*C21</f>
        <v>0</v>
      </c>
      <c r="D22" s="209">
        <f t="shared" si="15"/>
        <v>0</v>
      </c>
      <c r="E22" s="210">
        <f t="shared" si="15"/>
        <v>0</v>
      </c>
      <c r="F22" s="211">
        <f>$F$13*F21</f>
        <v>0</v>
      </c>
      <c r="G22" s="209">
        <f>$F$13*G21</f>
        <v>0</v>
      </c>
      <c r="H22" s="212">
        <f>$F$13*H21</f>
        <v>0</v>
      </c>
      <c r="I22" s="213">
        <f>$I$13*I21</f>
        <v>0</v>
      </c>
      <c r="J22" s="209">
        <f t="shared" ref="J22:M22" si="16">$I$13*J21</f>
        <v>0</v>
      </c>
      <c r="K22" s="209">
        <f t="shared" si="16"/>
        <v>0</v>
      </c>
      <c r="L22" s="209">
        <f t="shared" si="16"/>
        <v>0</v>
      </c>
      <c r="M22" s="210">
        <f t="shared" si="16"/>
        <v>0</v>
      </c>
      <c r="N22" s="211">
        <f>$N$13*N21</f>
        <v>0</v>
      </c>
      <c r="O22" s="213">
        <f t="shared" ref="O22:R22" si="17">$N$13*O21</f>
        <v>0</v>
      </c>
      <c r="P22" s="209">
        <f t="shared" si="17"/>
        <v>0</v>
      </c>
      <c r="Q22" s="209">
        <f t="shared" si="17"/>
        <v>0</v>
      </c>
      <c r="R22" s="210">
        <f t="shared" si="17"/>
        <v>0</v>
      </c>
      <c r="S22" s="214">
        <f>$S$13*S21</f>
        <v>0</v>
      </c>
      <c r="T22" s="213">
        <f>$T$13*T21</f>
        <v>0</v>
      </c>
      <c r="U22" s="209">
        <f t="shared" ref="U22:W22" si="18">$T$13*U21</f>
        <v>0</v>
      </c>
      <c r="V22" s="209">
        <f t="shared" si="18"/>
        <v>0</v>
      </c>
      <c r="W22" s="210">
        <f t="shared" si="18"/>
        <v>0</v>
      </c>
      <c r="X22" s="211">
        <f>$X$13*X21</f>
        <v>0</v>
      </c>
      <c r="Y22" s="213">
        <f t="shared" ref="Y22:AA22" si="19">$X$13*Y21</f>
        <v>0</v>
      </c>
      <c r="Z22" s="209">
        <f t="shared" si="19"/>
        <v>0</v>
      </c>
      <c r="AA22" s="215">
        <f t="shared" si="19"/>
        <v>0</v>
      </c>
      <c r="AB22" s="216">
        <v>610036</v>
      </c>
      <c r="AC22" s="217">
        <f>SUM(C22:AA22)</f>
        <v>0</v>
      </c>
    </row>
    <row r="23" spans="1:29" ht="9.6" customHeight="1" x14ac:dyDescent="0.2">
      <c r="A23" s="185"/>
      <c r="B23" s="196"/>
      <c r="C23" s="223"/>
      <c r="D23" s="198"/>
      <c r="E23" s="199"/>
      <c r="F23" s="197"/>
      <c r="G23" s="198"/>
      <c r="H23" s="200"/>
      <c r="I23" s="198"/>
      <c r="J23" s="198"/>
      <c r="K23" s="198"/>
      <c r="L23" s="198"/>
      <c r="M23" s="199"/>
      <c r="N23" s="197"/>
      <c r="O23" s="201"/>
      <c r="P23" s="198"/>
      <c r="Q23" s="198"/>
      <c r="R23" s="199"/>
      <c r="S23" s="202"/>
      <c r="T23" s="201"/>
      <c r="U23" s="198"/>
      <c r="V23" s="198"/>
      <c r="W23" s="199"/>
      <c r="X23" s="197"/>
      <c r="Y23" s="198"/>
      <c r="Z23" s="198"/>
      <c r="AA23" s="204"/>
      <c r="AC23" s="205"/>
    </row>
    <row r="24" spans="1:29" ht="9.6" customHeight="1" x14ac:dyDescent="0.2">
      <c r="A24" s="206" t="s">
        <v>18</v>
      </c>
      <c r="B24" s="207" t="s">
        <v>15</v>
      </c>
      <c r="C24" s="211">
        <f t="shared" ref="C24:E24" si="20">$C$13*C23</f>
        <v>0</v>
      </c>
      <c r="D24" s="209">
        <f t="shared" si="20"/>
        <v>0</v>
      </c>
      <c r="E24" s="210">
        <f t="shared" si="20"/>
        <v>0</v>
      </c>
      <c r="F24" s="211">
        <f>$F$13*F23</f>
        <v>0</v>
      </c>
      <c r="G24" s="209">
        <f>$F$13*G23</f>
        <v>0</v>
      </c>
      <c r="H24" s="212">
        <f>$F$13*H23</f>
        <v>0</v>
      </c>
      <c r="I24" s="213">
        <f>$I$13*I23</f>
        <v>0</v>
      </c>
      <c r="J24" s="209">
        <f t="shared" ref="J24:M24" si="21">$I$13*J23</f>
        <v>0</v>
      </c>
      <c r="K24" s="209">
        <f t="shared" si="21"/>
        <v>0</v>
      </c>
      <c r="L24" s="209">
        <f t="shared" si="21"/>
        <v>0</v>
      </c>
      <c r="M24" s="210">
        <f t="shared" si="21"/>
        <v>0</v>
      </c>
      <c r="N24" s="211">
        <f>$N$13*N23</f>
        <v>0</v>
      </c>
      <c r="O24" s="213">
        <f t="shared" ref="O24:R24" si="22">$N$13*O23</f>
        <v>0</v>
      </c>
      <c r="P24" s="209">
        <f t="shared" si="22"/>
        <v>0</v>
      </c>
      <c r="Q24" s="209">
        <f t="shared" si="22"/>
        <v>0</v>
      </c>
      <c r="R24" s="210">
        <f t="shared" si="22"/>
        <v>0</v>
      </c>
      <c r="S24" s="214">
        <f>$S$13*S23</f>
        <v>0</v>
      </c>
      <c r="T24" s="213">
        <f>$T$13*T23</f>
        <v>0</v>
      </c>
      <c r="U24" s="209">
        <f t="shared" ref="U24:W24" si="23">$T$13*U23</f>
        <v>0</v>
      </c>
      <c r="V24" s="209">
        <f t="shared" si="23"/>
        <v>0</v>
      </c>
      <c r="W24" s="210">
        <f t="shared" si="23"/>
        <v>0</v>
      </c>
      <c r="X24" s="211">
        <f>$X$13*X23</f>
        <v>0</v>
      </c>
      <c r="Y24" s="213">
        <f t="shared" ref="Y24:AA24" si="24">$X$13*Y23</f>
        <v>0</v>
      </c>
      <c r="Z24" s="209">
        <f t="shared" si="24"/>
        <v>0</v>
      </c>
      <c r="AA24" s="215">
        <f t="shared" si="24"/>
        <v>0</v>
      </c>
      <c r="AB24" s="216">
        <v>610052</v>
      </c>
      <c r="AC24" s="217">
        <f>SUM(C24:AA24)</f>
        <v>0</v>
      </c>
    </row>
    <row r="25" spans="1:29" ht="9.6" customHeight="1" x14ac:dyDescent="0.2">
      <c r="A25" s="185"/>
      <c r="B25" s="196"/>
      <c r="C25" s="197"/>
      <c r="D25" s="198"/>
      <c r="E25" s="199"/>
      <c r="F25" s="197"/>
      <c r="G25" s="198"/>
      <c r="H25" s="200"/>
      <c r="I25" s="201"/>
      <c r="J25" s="198"/>
      <c r="K25" s="198"/>
      <c r="L25" s="198"/>
      <c r="M25" s="199"/>
      <c r="N25" s="197"/>
      <c r="O25" s="201"/>
      <c r="P25" s="198"/>
      <c r="Q25" s="198"/>
      <c r="R25" s="199"/>
      <c r="S25" s="202"/>
      <c r="T25" s="201"/>
      <c r="U25" s="198"/>
      <c r="V25" s="198"/>
      <c r="W25" s="199"/>
      <c r="X25" s="197"/>
      <c r="Y25" s="198"/>
      <c r="Z25" s="198"/>
      <c r="AA25" s="204"/>
      <c r="AC25" s="205"/>
    </row>
    <row r="26" spans="1:29" ht="9.6" customHeight="1" x14ac:dyDescent="0.2">
      <c r="A26" s="206" t="s">
        <v>19</v>
      </c>
      <c r="B26" s="207" t="s">
        <v>15</v>
      </c>
      <c r="C26" s="211">
        <f t="shared" ref="C26:E26" si="25">$C$13*C25</f>
        <v>0</v>
      </c>
      <c r="D26" s="209">
        <f t="shared" si="25"/>
        <v>0</v>
      </c>
      <c r="E26" s="210">
        <f t="shared" si="25"/>
        <v>0</v>
      </c>
      <c r="F26" s="211">
        <f>$F$13*F25</f>
        <v>0</v>
      </c>
      <c r="G26" s="209">
        <f>$F$13*G25</f>
        <v>0</v>
      </c>
      <c r="H26" s="212">
        <f>$F$13*H25</f>
        <v>0</v>
      </c>
      <c r="I26" s="213">
        <f>$I$13*I25</f>
        <v>0</v>
      </c>
      <c r="J26" s="209">
        <f t="shared" ref="J26:M26" si="26">$I$13*J25</f>
        <v>0</v>
      </c>
      <c r="K26" s="209">
        <f t="shared" si="26"/>
        <v>0</v>
      </c>
      <c r="L26" s="209">
        <f t="shared" si="26"/>
        <v>0</v>
      </c>
      <c r="M26" s="210">
        <f t="shared" si="26"/>
        <v>0</v>
      </c>
      <c r="N26" s="211">
        <f>$N$13*N25</f>
        <v>0</v>
      </c>
      <c r="O26" s="213">
        <f t="shared" ref="O26:R26" si="27">$N$13*O25</f>
        <v>0</v>
      </c>
      <c r="P26" s="209">
        <f t="shared" si="27"/>
        <v>0</v>
      </c>
      <c r="Q26" s="209">
        <f t="shared" si="27"/>
        <v>0</v>
      </c>
      <c r="R26" s="210">
        <f t="shared" si="27"/>
        <v>0</v>
      </c>
      <c r="S26" s="214">
        <f>$S$13*S25</f>
        <v>0</v>
      </c>
      <c r="T26" s="213">
        <f>$T$13*T25</f>
        <v>0</v>
      </c>
      <c r="U26" s="209">
        <f t="shared" ref="U26:W26" si="28">$T$13*U25</f>
        <v>0</v>
      </c>
      <c r="V26" s="209">
        <f t="shared" si="28"/>
        <v>0</v>
      </c>
      <c r="W26" s="210">
        <f t="shared" si="28"/>
        <v>0</v>
      </c>
      <c r="X26" s="211">
        <f>$X$13*X25</f>
        <v>0</v>
      </c>
      <c r="Y26" s="213">
        <f t="shared" ref="Y26:AA26" si="29">$X$13*Y25</f>
        <v>0</v>
      </c>
      <c r="Z26" s="209">
        <f t="shared" si="29"/>
        <v>0</v>
      </c>
      <c r="AA26" s="215">
        <f t="shared" si="29"/>
        <v>0</v>
      </c>
      <c r="AB26" s="216">
        <v>611008</v>
      </c>
      <c r="AC26" s="217">
        <f>SUM(C26:AA26)</f>
        <v>0</v>
      </c>
    </row>
    <row r="27" spans="1:29" ht="9.6" customHeight="1" x14ac:dyDescent="0.2">
      <c r="A27" s="185"/>
      <c r="B27" s="196"/>
      <c r="C27" s="197"/>
      <c r="D27" s="198"/>
      <c r="E27" s="199"/>
      <c r="F27" s="197"/>
      <c r="G27" s="198"/>
      <c r="H27" s="200"/>
      <c r="I27" s="201"/>
      <c r="J27" s="198"/>
      <c r="K27" s="198"/>
      <c r="L27" s="198"/>
      <c r="M27" s="199"/>
      <c r="N27" s="197"/>
      <c r="O27" s="201"/>
      <c r="P27" s="198"/>
      <c r="Q27" s="198"/>
      <c r="R27" s="199"/>
      <c r="S27" s="202"/>
      <c r="T27" s="201"/>
      <c r="U27" s="198"/>
      <c r="V27" s="198"/>
      <c r="W27" s="199"/>
      <c r="X27" s="197"/>
      <c r="Y27" s="198"/>
      <c r="Z27" s="198"/>
      <c r="AA27" s="204"/>
      <c r="AC27" s="205"/>
    </row>
    <row r="28" spans="1:29" ht="9.6" customHeight="1" x14ac:dyDescent="0.2">
      <c r="A28" s="206" t="s">
        <v>20</v>
      </c>
      <c r="B28" s="207" t="s">
        <v>66</v>
      </c>
      <c r="C28" s="211">
        <f t="shared" ref="C28:E28" si="30">$C$13*C27</f>
        <v>0</v>
      </c>
      <c r="D28" s="209">
        <f t="shared" si="30"/>
        <v>0</v>
      </c>
      <c r="E28" s="210">
        <f t="shared" si="30"/>
        <v>0</v>
      </c>
      <c r="F28" s="211">
        <f>$F$13*F27</f>
        <v>0</v>
      </c>
      <c r="G28" s="209">
        <f>$F$13*G27</f>
        <v>0</v>
      </c>
      <c r="H28" s="212">
        <f>$F$13*H27</f>
        <v>0</v>
      </c>
      <c r="I28" s="213">
        <f>$I$13*I27</f>
        <v>0</v>
      </c>
      <c r="J28" s="209">
        <f t="shared" ref="J28:M28" si="31">$I$13*J27</f>
        <v>0</v>
      </c>
      <c r="K28" s="209">
        <f t="shared" si="31"/>
        <v>0</v>
      </c>
      <c r="L28" s="209">
        <f t="shared" si="31"/>
        <v>0</v>
      </c>
      <c r="M28" s="210">
        <f t="shared" si="31"/>
        <v>0</v>
      </c>
      <c r="N28" s="211">
        <f>$N$13*N27</f>
        <v>0</v>
      </c>
      <c r="O28" s="213">
        <f t="shared" ref="O28:R28" si="32">$N$13*O27</f>
        <v>0</v>
      </c>
      <c r="P28" s="209">
        <f t="shared" si="32"/>
        <v>0</v>
      </c>
      <c r="Q28" s="209">
        <f t="shared" si="32"/>
        <v>0</v>
      </c>
      <c r="R28" s="210">
        <f t="shared" si="32"/>
        <v>0</v>
      </c>
      <c r="S28" s="214">
        <f>$S$13*S27</f>
        <v>0</v>
      </c>
      <c r="T28" s="213">
        <f>$T$13*T27</f>
        <v>0</v>
      </c>
      <c r="U28" s="209">
        <f t="shared" ref="U28:W28" si="33">$T$13*U27</f>
        <v>0</v>
      </c>
      <c r="V28" s="209">
        <f t="shared" si="33"/>
        <v>0</v>
      </c>
      <c r="W28" s="210">
        <f t="shared" si="33"/>
        <v>0</v>
      </c>
      <c r="X28" s="211">
        <f>$X$13*X27</f>
        <v>0</v>
      </c>
      <c r="Y28" s="213">
        <f t="shared" ref="Y28:AA28" si="34">$X$13*Y27</f>
        <v>0</v>
      </c>
      <c r="Z28" s="209">
        <f t="shared" si="34"/>
        <v>0</v>
      </c>
      <c r="AA28" s="215">
        <f t="shared" si="34"/>
        <v>0</v>
      </c>
      <c r="AB28" s="216">
        <v>612001</v>
      </c>
      <c r="AC28" s="217">
        <f>SUM(C28:AA28)</f>
        <v>0</v>
      </c>
    </row>
    <row r="29" spans="1:29" ht="9.6" customHeight="1" x14ac:dyDescent="0.2">
      <c r="A29" s="185"/>
      <c r="B29" s="196"/>
      <c r="C29" s="197"/>
      <c r="D29" s="198"/>
      <c r="E29" s="199"/>
      <c r="F29" s="197"/>
      <c r="G29" s="198"/>
      <c r="H29" s="200"/>
      <c r="I29" s="201"/>
      <c r="J29" s="198"/>
      <c r="K29" s="198"/>
      <c r="L29" s="198"/>
      <c r="M29" s="199"/>
      <c r="N29" s="197"/>
      <c r="O29" s="201"/>
      <c r="P29" s="198"/>
      <c r="Q29" s="198"/>
      <c r="R29" s="199"/>
      <c r="S29" s="202"/>
      <c r="T29" s="201"/>
      <c r="U29" s="198"/>
      <c r="V29" s="198"/>
      <c r="W29" s="199"/>
      <c r="X29" s="197"/>
      <c r="Y29" s="198"/>
      <c r="Z29" s="198"/>
      <c r="AA29" s="204"/>
      <c r="AC29" s="205"/>
    </row>
    <row r="30" spans="1:29" ht="9.6" customHeight="1" x14ac:dyDescent="0.2">
      <c r="A30" s="206" t="s">
        <v>21</v>
      </c>
      <c r="B30" s="207" t="s">
        <v>15</v>
      </c>
      <c r="C30" s="211">
        <f t="shared" ref="C30:E30" si="35">$C$13*C29</f>
        <v>0</v>
      </c>
      <c r="D30" s="209">
        <f t="shared" si="35"/>
        <v>0</v>
      </c>
      <c r="E30" s="210">
        <f t="shared" si="35"/>
        <v>0</v>
      </c>
      <c r="F30" s="211">
        <f>$F$13*F29</f>
        <v>0</v>
      </c>
      <c r="G30" s="209">
        <f>$F$13*G29</f>
        <v>0</v>
      </c>
      <c r="H30" s="212">
        <f>$F$13*H29</f>
        <v>0</v>
      </c>
      <c r="I30" s="213">
        <f>$I$13*I29</f>
        <v>0</v>
      </c>
      <c r="J30" s="209">
        <f t="shared" ref="J30:M30" si="36">$I$13*J29</f>
        <v>0</v>
      </c>
      <c r="K30" s="209">
        <f t="shared" si="36"/>
        <v>0</v>
      </c>
      <c r="L30" s="209">
        <f t="shared" si="36"/>
        <v>0</v>
      </c>
      <c r="M30" s="210">
        <f t="shared" si="36"/>
        <v>0</v>
      </c>
      <c r="N30" s="211">
        <f>$N$13*N29</f>
        <v>0</v>
      </c>
      <c r="O30" s="213">
        <f t="shared" ref="O30:R30" si="37">$N$13*O29</f>
        <v>0</v>
      </c>
      <c r="P30" s="209">
        <f t="shared" si="37"/>
        <v>0</v>
      </c>
      <c r="Q30" s="209">
        <f t="shared" si="37"/>
        <v>0</v>
      </c>
      <c r="R30" s="210">
        <f t="shared" si="37"/>
        <v>0</v>
      </c>
      <c r="S30" s="214">
        <f>$S$13*S29</f>
        <v>0</v>
      </c>
      <c r="T30" s="213">
        <f>$T$13*T29</f>
        <v>0</v>
      </c>
      <c r="U30" s="209">
        <f t="shared" ref="U30:W30" si="38">$T$13*U29</f>
        <v>0</v>
      </c>
      <c r="V30" s="209">
        <f t="shared" si="38"/>
        <v>0</v>
      </c>
      <c r="W30" s="210">
        <f t="shared" si="38"/>
        <v>0</v>
      </c>
      <c r="X30" s="211">
        <f>$X$13*X29</f>
        <v>0</v>
      </c>
      <c r="Y30" s="213">
        <f t="shared" ref="Y30:AA30" si="39">$X$13*Y29</f>
        <v>0</v>
      </c>
      <c r="Z30" s="209">
        <f t="shared" si="39"/>
        <v>0</v>
      </c>
      <c r="AA30" s="215">
        <f t="shared" si="39"/>
        <v>0</v>
      </c>
      <c r="AB30" s="216">
        <v>612025</v>
      </c>
      <c r="AC30" s="217">
        <f>SUM(C30:AA30)</f>
        <v>0</v>
      </c>
    </row>
    <row r="31" spans="1:29" ht="9.6" customHeight="1" x14ac:dyDescent="0.2">
      <c r="A31" s="185"/>
      <c r="B31" s="196"/>
      <c r="C31" s="197"/>
      <c r="D31" s="198"/>
      <c r="E31" s="199"/>
      <c r="F31" s="197"/>
      <c r="G31" s="198"/>
      <c r="H31" s="200"/>
      <c r="I31" s="201"/>
      <c r="J31" s="198"/>
      <c r="K31" s="198"/>
      <c r="L31" s="198"/>
      <c r="M31" s="199"/>
      <c r="N31" s="197"/>
      <c r="O31" s="201"/>
      <c r="P31" s="198"/>
      <c r="Q31" s="198"/>
      <c r="R31" s="199"/>
      <c r="S31" s="202"/>
      <c r="T31" s="201"/>
      <c r="U31" s="198"/>
      <c r="V31" s="198"/>
      <c r="W31" s="199"/>
      <c r="X31" s="197"/>
      <c r="Y31" s="198"/>
      <c r="Z31" s="198"/>
      <c r="AA31" s="204"/>
      <c r="AC31" s="205"/>
    </row>
    <row r="32" spans="1:29" ht="9.6" customHeight="1" x14ac:dyDescent="0.2">
      <c r="A32" s="206" t="s">
        <v>22</v>
      </c>
      <c r="B32" s="207" t="s">
        <v>15</v>
      </c>
      <c r="C32" s="211">
        <f t="shared" ref="C32:E32" si="40">$C$13*C31</f>
        <v>0</v>
      </c>
      <c r="D32" s="209">
        <f t="shared" si="40"/>
        <v>0</v>
      </c>
      <c r="E32" s="210">
        <f t="shared" si="40"/>
        <v>0</v>
      </c>
      <c r="F32" s="211">
        <f>$F$13*F31</f>
        <v>0</v>
      </c>
      <c r="G32" s="209">
        <f>$F$13*G31</f>
        <v>0</v>
      </c>
      <c r="H32" s="212">
        <f>$F$13*H31</f>
        <v>0</v>
      </c>
      <c r="I32" s="213">
        <f>$I$13*I31</f>
        <v>0</v>
      </c>
      <c r="J32" s="209">
        <f t="shared" ref="J32:M32" si="41">$I$13*J31</f>
        <v>0</v>
      </c>
      <c r="K32" s="209">
        <f t="shared" si="41"/>
        <v>0</v>
      </c>
      <c r="L32" s="209">
        <f t="shared" si="41"/>
        <v>0</v>
      </c>
      <c r="M32" s="210">
        <f t="shared" si="41"/>
        <v>0</v>
      </c>
      <c r="N32" s="211">
        <f>$N$13*N31</f>
        <v>0</v>
      </c>
      <c r="O32" s="213">
        <f t="shared" ref="O32:R32" si="42">$N$13*O31</f>
        <v>0</v>
      </c>
      <c r="P32" s="209">
        <f t="shared" si="42"/>
        <v>0</v>
      </c>
      <c r="Q32" s="209">
        <f t="shared" si="42"/>
        <v>0</v>
      </c>
      <c r="R32" s="210">
        <f t="shared" si="42"/>
        <v>0</v>
      </c>
      <c r="S32" s="214">
        <f>$S$13*S31</f>
        <v>0</v>
      </c>
      <c r="T32" s="213">
        <f>$T$13*T31</f>
        <v>0</v>
      </c>
      <c r="U32" s="209">
        <f t="shared" ref="U32:W32" si="43">$T$13*U31</f>
        <v>0</v>
      </c>
      <c r="V32" s="209">
        <f t="shared" si="43"/>
        <v>0</v>
      </c>
      <c r="W32" s="210">
        <f t="shared" si="43"/>
        <v>0</v>
      </c>
      <c r="X32" s="211">
        <f>$X$13*X31</f>
        <v>0</v>
      </c>
      <c r="Y32" s="213">
        <f t="shared" ref="Y32:AA32" si="44">$X$13*Y31</f>
        <v>0</v>
      </c>
      <c r="Z32" s="209">
        <f t="shared" si="44"/>
        <v>0</v>
      </c>
      <c r="AA32" s="215">
        <f t="shared" si="44"/>
        <v>0</v>
      </c>
      <c r="AB32" s="216">
        <v>612036</v>
      </c>
      <c r="AC32" s="217">
        <f>SUM(C32:AA32)</f>
        <v>0</v>
      </c>
    </row>
    <row r="33" spans="1:29" ht="9.6" customHeight="1" x14ac:dyDescent="0.2">
      <c r="A33" s="185"/>
      <c r="B33" s="196"/>
      <c r="C33" s="197"/>
      <c r="D33" s="198"/>
      <c r="E33" s="199"/>
      <c r="F33" s="197"/>
      <c r="G33" s="198"/>
      <c r="H33" s="200"/>
      <c r="I33" s="201"/>
      <c r="J33" s="198"/>
      <c r="K33" s="198"/>
      <c r="L33" s="198"/>
      <c r="M33" s="199"/>
      <c r="N33" s="197"/>
      <c r="O33" s="201"/>
      <c r="P33" s="198"/>
      <c r="Q33" s="198"/>
      <c r="R33" s="199"/>
      <c r="S33" s="202"/>
      <c r="T33" s="201"/>
      <c r="U33" s="198"/>
      <c r="V33" s="198"/>
      <c r="W33" s="199"/>
      <c r="X33" s="197"/>
      <c r="Y33" s="198"/>
      <c r="Z33" s="198"/>
      <c r="AA33" s="204"/>
      <c r="AC33" s="205"/>
    </row>
    <row r="34" spans="1:29" ht="9.6" customHeight="1" x14ac:dyDescent="0.2">
      <c r="A34" s="206" t="s">
        <v>102</v>
      </c>
      <c r="B34" s="207" t="s">
        <v>15</v>
      </c>
      <c r="C34" s="211">
        <f t="shared" ref="C34:E34" si="45">$C$13*C33</f>
        <v>0</v>
      </c>
      <c r="D34" s="209">
        <f t="shared" si="45"/>
        <v>0</v>
      </c>
      <c r="E34" s="210">
        <f t="shared" si="45"/>
        <v>0</v>
      </c>
      <c r="F34" s="211">
        <f>$F$13*F33</f>
        <v>0</v>
      </c>
      <c r="G34" s="209">
        <f>$F$13*G33</f>
        <v>0</v>
      </c>
      <c r="H34" s="212">
        <f>$F$13*H33</f>
        <v>0</v>
      </c>
      <c r="I34" s="213">
        <f>$I$13*I33</f>
        <v>0</v>
      </c>
      <c r="J34" s="209">
        <f t="shared" ref="J34:M34" si="46">$I$13*J33</f>
        <v>0</v>
      </c>
      <c r="K34" s="209">
        <f t="shared" si="46"/>
        <v>0</v>
      </c>
      <c r="L34" s="209">
        <f t="shared" si="46"/>
        <v>0</v>
      </c>
      <c r="M34" s="210">
        <f t="shared" si="46"/>
        <v>0</v>
      </c>
      <c r="N34" s="211">
        <f>$N$13*N33</f>
        <v>0</v>
      </c>
      <c r="O34" s="213">
        <f t="shared" ref="O34:R34" si="47">$N$13*O33</f>
        <v>0</v>
      </c>
      <c r="P34" s="209">
        <f t="shared" si="47"/>
        <v>0</v>
      </c>
      <c r="Q34" s="209">
        <f t="shared" si="47"/>
        <v>0</v>
      </c>
      <c r="R34" s="210">
        <f t="shared" si="47"/>
        <v>0</v>
      </c>
      <c r="S34" s="214">
        <f>$S$13*S33</f>
        <v>0</v>
      </c>
      <c r="T34" s="213">
        <f>$T$13*T33</f>
        <v>0</v>
      </c>
      <c r="U34" s="209">
        <f t="shared" ref="U34:W34" si="48">$T$13*U33</f>
        <v>0</v>
      </c>
      <c r="V34" s="209">
        <f t="shared" si="48"/>
        <v>0</v>
      </c>
      <c r="W34" s="210">
        <f t="shared" si="48"/>
        <v>0</v>
      </c>
      <c r="X34" s="211">
        <f>$X$13*X33</f>
        <v>0</v>
      </c>
      <c r="Y34" s="213">
        <f t="shared" ref="Y34:AA34" si="49">$X$13*Y33</f>
        <v>0</v>
      </c>
      <c r="Z34" s="209">
        <f t="shared" si="49"/>
        <v>0</v>
      </c>
      <c r="AA34" s="215">
        <f t="shared" si="49"/>
        <v>0</v>
      </c>
      <c r="AB34" s="216">
        <v>612044</v>
      </c>
      <c r="AC34" s="217">
        <f>SUM(C34:AA34)</f>
        <v>0</v>
      </c>
    </row>
    <row r="35" spans="1:29" ht="9.6" customHeight="1" x14ac:dyDescent="0.2">
      <c r="A35" s="185"/>
      <c r="B35" s="196"/>
      <c r="C35" s="197"/>
      <c r="D35" s="198"/>
      <c r="E35" s="199"/>
      <c r="F35" s="197"/>
      <c r="G35" s="198"/>
      <c r="H35" s="200"/>
      <c r="I35" s="198"/>
      <c r="J35" s="198"/>
      <c r="K35" s="198"/>
      <c r="L35" s="198"/>
      <c r="M35" s="199"/>
      <c r="N35" s="197"/>
      <c r="O35" s="201"/>
      <c r="P35" s="198"/>
      <c r="Q35" s="198"/>
      <c r="R35" s="199"/>
      <c r="S35" s="202"/>
      <c r="T35" s="201"/>
      <c r="U35" s="198"/>
      <c r="V35" s="198"/>
      <c r="W35" s="199"/>
      <c r="X35" s="197"/>
      <c r="Y35" s="198"/>
      <c r="Z35" s="198"/>
      <c r="AA35" s="204"/>
      <c r="AC35" s="205"/>
    </row>
    <row r="36" spans="1:29" ht="9.6" customHeight="1" x14ac:dyDescent="0.2">
      <c r="A36" s="206" t="s">
        <v>23</v>
      </c>
      <c r="B36" s="207" t="s">
        <v>15</v>
      </c>
      <c r="C36" s="211">
        <f t="shared" ref="C36:E36" si="50">$C$13*C35</f>
        <v>0</v>
      </c>
      <c r="D36" s="209">
        <f t="shared" si="50"/>
        <v>0</v>
      </c>
      <c r="E36" s="210">
        <f t="shared" si="50"/>
        <v>0</v>
      </c>
      <c r="F36" s="211">
        <f>$F$13*F35</f>
        <v>0</v>
      </c>
      <c r="G36" s="209">
        <f>$F$13*G35</f>
        <v>0</v>
      </c>
      <c r="H36" s="212">
        <f>$F$13*H35</f>
        <v>0</v>
      </c>
      <c r="I36" s="213">
        <f>$I$13*I35</f>
        <v>0</v>
      </c>
      <c r="J36" s="209">
        <f t="shared" ref="J36:M36" si="51">$I$13*J35</f>
        <v>0</v>
      </c>
      <c r="K36" s="209">
        <f t="shared" si="51"/>
        <v>0</v>
      </c>
      <c r="L36" s="209">
        <f t="shared" si="51"/>
        <v>0</v>
      </c>
      <c r="M36" s="210">
        <f t="shared" si="51"/>
        <v>0</v>
      </c>
      <c r="N36" s="211">
        <f>$N$13*N35</f>
        <v>0</v>
      </c>
      <c r="O36" s="213">
        <f t="shared" ref="O36:R36" si="52">$N$13*O35</f>
        <v>0</v>
      </c>
      <c r="P36" s="209">
        <f t="shared" si="52"/>
        <v>0</v>
      </c>
      <c r="Q36" s="209">
        <f t="shared" si="52"/>
        <v>0</v>
      </c>
      <c r="R36" s="210">
        <f t="shared" si="52"/>
        <v>0</v>
      </c>
      <c r="S36" s="214">
        <f>$S$13*S35</f>
        <v>0</v>
      </c>
      <c r="T36" s="213">
        <f>$T$13*T35</f>
        <v>0</v>
      </c>
      <c r="U36" s="209">
        <f t="shared" ref="U36:W36" si="53">$T$13*U35</f>
        <v>0</v>
      </c>
      <c r="V36" s="209">
        <f t="shared" si="53"/>
        <v>0</v>
      </c>
      <c r="W36" s="210">
        <f t="shared" si="53"/>
        <v>0</v>
      </c>
      <c r="X36" s="211">
        <f>$X$13*X35</f>
        <v>0</v>
      </c>
      <c r="Y36" s="213">
        <f t="shared" ref="Y36:AA36" si="54">$X$13*Y35</f>
        <v>0</v>
      </c>
      <c r="Z36" s="209">
        <f t="shared" si="54"/>
        <v>0</v>
      </c>
      <c r="AA36" s="215">
        <f t="shared" si="54"/>
        <v>0</v>
      </c>
      <c r="AB36" s="216">
        <v>612050</v>
      </c>
      <c r="AC36" s="217">
        <f>SUM(C36:AA36)</f>
        <v>0</v>
      </c>
    </row>
    <row r="37" spans="1:29" ht="9.6" customHeight="1" x14ac:dyDescent="0.2">
      <c r="A37" s="185"/>
      <c r="B37" s="196"/>
      <c r="C37" s="197"/>
      <c r="D37" s="198"/>
      <c r="E37" s="199"/>
      <c r="F37" s="197"/>
      <c r="G37" s="198"/>
      <c r="H37" s="200"/>
      <c r="I37" s="201"/>
      <c r="J37" s="198"/>
      <c r="K37" s="198"/>
      <c r="L37" s="198"/>
      <c r="M37" s="199"/>
      <c r="N37" s="197"/>
      <c r="O37" s="201"/>
      <c r="P37" s="198"/>
      <c r="Q37" s="198"/>
      <c r="R37" s="199"/>
      <c r="S37" s="202"/>
      <c r="T37" s="201"/>
      <c r="U37" s="198"/>
      <c r="V37" s="198"/>
      <c r="W37" s="198"/>
      <c r="X37" s="197"/>
      <c r="Y37" s="198"/>
      <c r="Z37" s="198"/>
      <c r="AA37" s="204"/>
      <c r="AC37" s="205"/>
    </row>
    <row r="38" spans="1:29" ht="9.6" customHeight="1" x14ac:dyDescent="0.2">
      <c r="A38" s="206" t="s">
        <v>24</v>
      </c>
      <c r="B38" s="207" t="s">
        <v>15</v>
      </c>
      <c r="C38" s="211">
        <f t="shared" ref="C38:E38" si="55">$C$13*C37</f>
        <v>0</v>
      </c>
      <c r="D38" s="209">
        <f t="shared" si="55"/>
        <v>0</v>
      </c>
      <c r="E38" s="210">
        <f t="shared" si="55"/>
        <v>0</v>
      </c>
      <c r="F38" s="211">
        <f>$F$13*F37</f>
        <v>0</v>
      </c>
      <c r="G38" s="209">
        <f>$F$13*G37</f>
        <v>0</v>
      </c>
      <c r="H38" s="212">
        <f>$F$13*H37</f>
        <v>0</v>
      </c>
      <c r="I38" s="213">
        <f>$I$13*I37</f>
        <v>0</v>
      </c>
      <c r="J38" s="209">
        <f t="shared" ref="J38:M38" si="56">$I$13*J37</f>
        <v>0</v>
      </c>
      <c r="K38" s="209">
        <f t="shared" si="56"/>
        <v>0</v>
      </c>
      <c r="L38" s="209">
        <f t="shared" si="56"/>
        <v>0</v>
      </c>
      <c r="M38" s="210">
        <f t="shared" si="56"/>
        <v>0</v>
      </c>
      <c r="N38" s="211">
        <f>$N$13*N37</f>
        <v>0</v>
      </c>
      <c r="O38" s="213">
        <f t="shared" ref="O38:R38" si="57">$N$13*O37</f>
        <v>0</v>
      </c>
      <c r="P38" s="209">
        <f t="shared" si="57"/>
        <v>0</v>
      </c>
      <c r="Q38" s="209">
        <f t="shared" si="57"/>
        <v>0</v>
      </c>
      <c r="R38" s="210">
        <f t="shared" si="57"/>
        <v>0</v>
      </c>
      <c r="S38" s="214">
        <f>$S$13*S37</f>
        <v>0</v>
      </c>
      <c r="T38" s="213">
        <f>$T$13*T37</f>
        <v>0</v>
      </c>
      <c r="U38" s="209">
        <f t="shared" ref="U38:W38" si="58">$T$13*U37</f>
        <v>0</v>
      </c>
      <c r="V38" s="209">
        <f t="shared" si="58"/>
        <v>0</v>
      </c>
      <c r="W38" s="210">
        <f t="shared" si="58"/>
        <v>0</v>
      </c>
      <c r="X38" s="211">
        <f>$X$13*X37</f>
        <v>0</v>
      </c>
      <c r="Y38" s="213">
        <f t="shared" ref="Y38:AA38" si="59">$X$13*Y37</f>
        <v>0</v>
      </c>
      <c r="Z38" s="209">
        <f t="shared" si="59"/>
        <v>0</v>
      </c>
      <c r="AA38" s="215">
        <f t="shared" si="59"/>
        <v>0</v>
      </c>
      <c r="AB38" s="216">
        <v>612053</v>
      </c>
      <c r="AC38" s="217">
        <f>SUM(C38:AA38)</f>
        <v>0</v>
      </c>
    </row>
    <row r="39" spans="1:29" ht="9.6" customHeight="1" x14ac:dyDescent="0.2">
      <c r="A39" s="185"/>
      <c r="B39" s="196"/>
      <c r="C39" s="197"/>
      <c r="D39" s="198"/>
      <c r="E39" s="199"/>
      <c r="F39" s="197"/>
      <c r="G39" s="198"/>
      <c r="H39" s="200"/>
      <c r="I39" s="201"/>
      <c r="J39" s="198"/>
      <c r="K39" s="198"/>
      <c r="L39" s="198"/>
      <c r="M39" s="199"/>
      <c r="N39" s="197"/>
      <c r="O39" s="201"/>
      <c r="P39" s="198"/>
      <c r="Q39" s="198"/>
      <c r="R39" s="199"/>
      <c r="S39" s="202"/>
      <c r="T39" s="201"/>
      <c r="U39" s="198"/>
      <c r="V39" s="198"/>
      <c r="W39" s="199"/>
      <c r="X39" s="197"/>
      <c r="Y39" s="198"/>
      <c r="Z39" s="198"/>
      <c r="AA39" s="204"/>
      <c r="AC39" s="205"/>
    </row>
    <row r="40" spans="1:29" ht="9.6" customHeight="1" x14ac:dyDescent="0.2">
      <c r="A40" s="206" t="s">
        <v>25</v>
      </c>
      <c r="B40" s="207" t="s">
        <v>15</v>
      </c>
      <c r="C40" s="211">
        <f t="shared" ref="C40:E40" si="60">$C$13*C39</f>
        <v>0</v>
      </c>
      <c r="D40" s="209">
        <f t="shared" si="60"/>
        <v>0</v>
      </c>
      <c r="E40" s="210">
        <f t="shared" si="60"/>
        <v>0</v>
      </c>
      <c r="F40" s="211">
        <f>$F$13*F39</f>
        <v>0</v>
      </c>
      <c r="G40" s="209">
        <f>$F$13*G39</f>
        <v>0</v>
      </c>
      <c r="H40" s="212">
        <f>$F$13*H39</f>
        <v>0</v>
      </c>
      <c r="I40" s="213">
        <f>$I$13*I39</f>
        <v>0</v>
      </c>
      <c r="J40" s="209">
        <f t="shared" ref="J40:M40" si="61">$I$13*J39</f>
        <v>0</v>
      </c>
      <c r="K40" s="209">
        <f t="shared" si="61"/>
        <v>0</v>
      </c>
      <c r="L40" s="209">
        <f t="shared" si="61"/>
        <v>0</v>
      </c>
      <c r="M40" s="210">
        <f t="shared" si="61"/>
        <v>0</v>
      </c>
      <c r="N40" s="211">
        <f>$N$13*N39</f>
        <v>0</v>
      </c>
      <c r="O40" s="213">
        <f t="shared" ref="O40:R40" si="62">$N$13*O39</f>
        <v>0</v>
      </c>
      <c r="P40" s="209">
        <f t="shared" si="62"/>
        <v>0</v>
      </c>
      <c r="Q40" s="209">
        <f t="shared" si="62"/>
        <v>0</v>
      </c>
      <c r="R40" s="210">
        <f t="shared" si="62"/>
        <v>0</v>
      </c>
      <c r="S40" s="214">
        <f>$S$13*S39</f>
        <v>0</v>
      </c>
      <c r="T40" s="213">
        <f>$T$13*T39</f>
        <v>0</v>
      </c>
      <c r="U40" s="209">
        <f t="shared" ref="U40:W40" si="63">$T$13*U39</f>
        <v>0</v>
      </c>
      <c r="V40" s="209">
        <f t="shared" si="63"/>
        <v>0</v>
      </c>
      <c r="W40" s="210">
        <f t="shared" si="63"/>
        <v>0</v>
      </c>
      <c r="X40" s="211">
        <f>$X$13*X39</f>
        <v>0</v>
      </c>
      <c r="Y40" s="213">
        <f t="shared" ref="Y40:AA40" si="64">$X$13*Y39</f>
        <v>0</v>
      </c>
      <c r="Z40" s="209">
        <f t="shared" si="64"/>
        <v>0</v>
      </c>
      <c r="AA40" s="215">
        <f t="shared" si="64"/>
        <v>0</v>
      </c>
      <c r="AB40" s="216">
        <v>612060</v>
      </c>
      <c r="AC40" s="217">
        <f>SUM(C40:AA40)</f>
        <v>0</v>
      </c>
    </row>
    <row r="41" spans="1:29" ht="9.6" customHeight="1" x14ac:dyDescent="0.2">
      <c r="A41" s="185"/>
      <c r="B41" s="196"/>
      <c r="C41" s="197"/>
      <c r="D41" s="198"/>
      <c r="E41" s="199"/>
      <c r="F41" s="197"/>
      <c r="G41" s="198"/>
      <c r="H41" s="200"/>
      <c r="I41" s="201"/>
      <c r="J41" s="198"/>
      <c r="K41" s="198"/>
      <c r="L41" s="198"/>
      <c r="M41" s="199"/>
      <c r="N41" s="197"/>
      <c r="O41" s="201"/>
      <c r="P41" s="198"/>
      <c r="Q41" s="198"/>
      <c r="R41" s="199"/>
      <c r="S41" s="202"/>
      <c r="T41" s="201"/>
      <c r="U41" s="198"/>
      <c r="V41" s="198"/>
      <c r="W41" s="199"/>
      <c r="X41" s="197"/>
      <c r="Y41" s="198"/>
      <c r="Z41" s="198"/>
      <c r="AA41" s="204"/>
      <c r="AC41" s="205"/>
    </row>
    <row r="42" spans="1:29" ht="9.6" customHeight="1" x14ac:dyDescent="0.2">
      <c r="A42" s="206" t="s">
        <v>103</v>
      </c>
      <c r="B42" s="207" t="s">
        <v>15</v>
      </c>
      <c r="C42" s="211">
        <f t="shared" ref="C42:E42" si="65">$C$13*C41</f>
        <v>0</v>
      </c>
      <c r="D42" s="209">
        <f t="shared" si="65"/>
        <v>0</v>
      </c>
      <c r="E42" s="210">
        <f t="shared" si="65"/>
        <v>0</v>
      </c>
      <c r="F42" s="211">
        <f>$F$13*F41</f>
        <v>0</v>
      </c>
      <c r="G42" s="209">
        <f>$F$13*G41</f>
        <v>0</v>
      </c>
      <c r="H42" s="212">
        <f>$F$13*H41</f>
        <v>0</v>
      </c>
      <c r="I42" s="213">
        <f>$I$13*I41</f>
        <v>0</v>
      </c>
      <c r="J42" s="209">
        <f t="shared" ref="J42:M42" si="66">$I$13*J41</f>
        <v>0</v>
      </c>
      <c r="K42" s="209">
        <f t="shared" si="66"/>
        <v>0</v>
      </c>
      <c r="L42" s="209">
        <f t="shared" si="66"/>
        <v>0</v>
      </c>
      <c r="M42" s="210">
        <f t="shared" si="66"/>
        <v>0</v>
      </c>
      <c r="N42" s="211">
        <f>$N$13*N41</f>
        <v>0</v>
      </c>
      <c r="O42" s="213">
        <f t="shared" ref="O42:R42" si="67">$N$13*O41</f>
        <v>0</v>
      </c>
      <c r="P42" s="209">
        <f t="shared" si="67"/>
        <v>0</v>
      </c>
      <c r="Q42" s="209">
        <f t="shared" si="67"/>
        <v>0</v>
      </c>
      <c r="R42" s="210">
        <f t="shared" si="67"/>
        <v>0</v>
      </c>
      <c r="S42" s="214">
        <f>$S$13*S41</f>
        <v>0</v>
      </c>
      <c r="T42" s="213">
        <f>$T$13*T41</f>
        <v>0</v>
      </c>
      <c r="U42" s="209">
        <f t="shared" ref="U42:W42" si="68">$T$13*U41</f>
        <v>0</v>
      </c>
      <c r="V42" s="209">
        <f t="shared" si="68"/>
        <v>0</v>
      </c>
      <c r="W42" s="210">
        <f t="shared" si="68"/>
        <v>0</v>
      </c>
      <c r="X42" s="211">
        <f>$X$13*X41</f>
        <v>0</v>
      </c>
      <c r="Y42" s="213">
        <f t="shared" ref="Y42:AA42" si="69">$X$13*Y41</f>
        <v>0</v>
      </c>
      <c r="Z42" s="209">
        <f t="shared" si="69"/>
        <v>0</v>
      </c>
      <c r="AA42" s="215">
        <f t="shared" si="69"/>
        <v>0</v>
      </c>
      <c r="AB42" s="216">
        <v>612061</v>
      </c>
      <c r="AC42" s="217">
        <f>SUM(C42:AA42)</f>
        <v>0</v>
      </c>
    </row>
    <row r="43" spans="1:29" ht="9.6" customHeight="1" x14ac:dyDescent="0.2">
      <c r="A43" s="185"/>
      <c r="B43" s="196"/>
      <c r="C43" s="197"/>
      <c r="D43" s="198"/>
      <c r="E43" s="199"/>
      <c r="F43" s="197"/>
      <c r="G43" s="198"/>
      <c r="H43" s="200"/>
      <c r="I43" s="201"/>
      <c r="J43" s="198"/>
      <c r="K43" s="198"/>
      <c r="L43" s="198"/>
      <c r="M43" s="199"/>
      <c r="N43" s="197"/>
      <c r="O43" s="201"/>
      <c r="P43" s="198"/>
      <c r="Q43" s="198"/>
      <c r="R43" s="199"/>
      <c r="S43" s="202"/>
      <c r="T43" s="201"/>
      <c r="U43" s="198"/>
      <c r="V43" s="198"/>
      <c r="W43" s="199"/>
      <c r="X43" s="197"/>
      <c r="Y43" s="198"/>
      <c r="Z43" s="198"/>
      <c r="AA43" s="204"/>
      <c r="AC43" s="205"/>
    </row>
    <row r="44" spans="1:29" ht="9.6" customHeight="1" x14ac:dyDescent="0.2">
      <c r="A44" s="206" t="s">
        <v>26</v>
      </c>
      <c r="B44" s="207" t="s">
        <v>15</v>
      </c>
      <c r="C44" s="211">
        <f t="shared" ref="C44:E44" si="70">$C$13*C43</f>
        <v>0</v>
      </c>
      <c r="D44" s="209">
        <f t="shared" si="70"/>
        <v>0</v>
      </c>
      <c r="E44" s="210">
        <f t="shared" si="70"/>
        <v>0</v>
      </c>
      <c r="F44" s="211">
        <f>$F$13*F43</f>
        <v>0</v>
      </c>
      <c r="G44" s="209">
        <f>$F$13*G43</f>
        <v>0</v>
      </c>
      <c r="H44" s="212">
        <f>$F$13*H43</f>
        <v>0</v>
      </c>
      <c r="I44" s="213">
        <f>$I$13*I43</f>
        <v>0</v>
      </c>
      <c r="J44" s="209">
        <f t="shared" ref="J44:M44" si="71">$I$13*J43</f>
        <v>0</v>
      </c>
      <c r="K44" s="209">
        <f t="shared" si="71"/>
        <v>0</v>
      </c>
      <c r="L44" s="209">
        <f t="shared" si="71"/>
        <v>0</v>
      </c>
      <c r="M44" s="210">
        <f t="shared" si="71"/>
        <v>0</v>
      </c>
      <c r="N44" s="211">
        <f>$N$13*N43</f>
        <v>0</v>
      </c>
      <c r="O44" s="213">
        <f t="shared" ref="O44:R44" si="72">$N$13*O43</f>
        <v>0</v>
      </c>
      <c r="P44" s="209">
        <f t="shared" si="72"/>
        <v>0</v>
      </c>
      <c r="Q44" s="209">
        <f t="shared" si="72"/>
        <v>0</v>
      </c>
      <c r="R44" s="210">
        <f t="shared" si="72"/>
        <v>0</v>
      </c>
      <c r="S44" s="214">
        <f>$S$13*S43</f>
        <v>0</v>
      </c>
      <c r="T44" s="213">
        <f>$T$13*T43</f>
        <v>0</v>
      </c>
      <c r="U44" s="209">
        <f t="shared" ref="U44:W44" si="73">$T$13*U43</f>
        <v>0</v>
      </c>
      <c r="V44" s="209">
        <f t="shared" si="73"/>
        <v>0</v>
      </c>
      <c r="W44" s="210">
        <f t="shared" si="73"/>
        <v>0</v>
      </c>
      <c r="X44" s="211">
        <f>$X$13*X43</f>
        <v>0</v>
      </c>
      <c r="Y44" s="213">
        <f t="shared" ref="Y44:AA44" si="74">$X$13*Y43</f>
        <v>0</v>
      </c>
      <c r="Z44" s="209">
        <f t="shared" si="74"/>
        <v>0</v>
      </c>
      <c r="AA44" s="215">
        <f t="shared" si="74"/>
        <v>0</v>
      </c>
      <c r="AB44" s="216">
        <v>612067</v>
      </c>
      <c r="AC44" s="217">
        <f>SUM(C44:AA44)</f>
        <v>0</v>
      </c>
    </row>
    <row r="45" spans="1:29" ht="9.6" customHeight="1" x14ac:dyDescent="0.2">
      <c r="A45" s="185"/>
      <c r="B45" s="196"/>
      <c r="C45" s="197"/>
      <c r="D45" s="198"/>
      <c r="E45" s="199"/>
      <c r="F45" s="197"/>
      <c r="G45" s="198"/>
      <c r="H45" s="200"/>
      <c r="I45" s="201"/>
      <c r="J45" s="198"/>
      <c r="K45" s="198"/>
      <c r="L45" s="198"/>
      <c r="M45" s="199"/>
      <c r="N45" s="197"/>
      <c r="O45" s="201"/>
      <c r="P45" s="198"/>
      <c r="Q45" s="198"/>
      <c r="R45" s="199"/>
      <c r="S45" s="202"/>
      <c r="T45" s="201"/>
      <c r="U45" s="198"/>
      <c r="V45" s="198"/>
      <c r="W45" s="199"/>
      <c r="X45" s="197"/>
      <c r="Y45" s="198"/>
      <c r="Z45" s="198"/>
      <c r="AA45" s="204"/>
      <c r="AC45" s="205"/>
    </row>
    <row r="46" spans="1:29" ht="9.6" customHeight="1" x14ac:dyDescent="0.2">
      <c r="A46" s="206" t="s">
        <v>27</v>
      </c>
      <c r="B46" s="207" t="s">
        <v>15</v>
      </c>
      <c r="C46" s="211">
        <f t="shared" ref="C46:E46" si="75">$C$13*C45</f>
        <v>0</v>
      </c>
      <c r="D46" s="209">
        <f t="shared" si="75"/>
        <v>0</v>
      </c>
      <c r="E46" s="210">
        <f t="shared" si="75"/>
        <v>0</v>
      </c>
      <c r="F46" s="211">
        <f>$F$13*F45</f>
        <v>0</v>
      </c>
      <c r="G46" s="209">
        <f>$F$13*G45</f>
        <v>0</v>
      </c>
      <c r="H46" s="212">
        <f>$F$13*H45</f>
        <v>0</v>
      </c>
      <c r="I46" s="213">
        <f>$I$13*I45</f>
        <v>0</v>
      </c>
      <c r="J46" s="209">
        <f t="shared" ref="J46:M46" si="76">$I$13*J45</f>
        <v>0</v>
      </c>
      <c r="K46" s="209">
        <f t="shared" si="76"/>
        <v>0</v>
      </c>
      <c r="L46" s="209">
        <f t="shared" si="76"/>
        <v>0</v>
      </c>
      <c r="M46" s="210">
        <f t="shared" si="76"/>
        <v>0</v>
      </c>
      <c r="N46" s="211">
        <f>$N$13*N45</f>
        <v>0</v>
      </c>
      <c r="O46" s="213">
        <f t="shared" ref="O46:R46" si="77">$N$13*O45</f>
        <v>0</v>
      </c>
      <c r="P46" s="209">
        <f t="shared" si="77"/>
        <v>0</v>
      </c>
      <c r="Q46" s="209">
        <f t="shared" si="77"/>
        <v>0</v>
      </c>
      <c r="R46" s="210">
        <f t="shared" si="77"/>
        <v>0</v>
      </c>
      <c r="S46" s="214">
        <f>$S$13*S45</f>
        <v>0</v>
      </c>
      <c r="T46" s="213">
        <f>$T$13*T45</f>
        <v>0</v>
      </c>
      <c r="U46" s="209">
        <f t="shared" ref="U46:W46" si="78">$T$13*U45</f>
        <v>0</v>
      </c>
      <c r="V46" s="209">
        <f t="shared" si="78"/>
        <v>0</v>
      </c>
      <c r="W46" s="210">
        <f t="shared" si="78"/>
        <v>0</v>
      </c>
      <c r="X46" s="211">
        <f>$X$13*X45</f>
        <v>0</v>
      </c>
      <c r="Y46" s="213">
        <f t="shared" ref="Y46:AA46" si="79">$X$13*Y45</f>
        <v>0</v>
      </c>
      <c r="Z46" s="209">
        <f t="shared" si="79"/>
        <v>0</v>
      </c>
      <c r="AA46" s="215">
        <f t="shared" si="79"/>
        <v>0</v>
      </c>
      <c r="AB46" s="216">
        <v>612075</v>
      </c>
      <c r="AC46" s="217">
        <f>SUM(C46:AA46)</f>
        <v>0</v>
      </c>
    </row>
    <row r="47" spans="1:29" ht="9.6" customHeight="1" x14ac:dyDescent="0.2">
      <c r="A47" s="185"/>
      <c r="B47" s="196"/>
      <c r="C47" s="197"/>
      <c r="D47" s="198"/>
      <c r="E47" s="199"/>
      <c r="F47" s="197"/>
      <c r="G47" s="198"/>
      <c r="H47" s="200"/>
      <c r="I47" s="201"/>
      <c r="J47" s="198"/>
      <c r="K47" s="198"/>
      <c r="L47" s="198"/>
      <c r="M47" s="199"/>
      <c r="N47" s="197"/>
      <c r="O47" s="201"/>
      <c r="P47" s="198"/>
      <c r="Q47" s="198"/>
      <c r="R47" s="199"/>
      <c r="S47" s="202"/>
      <c r="T47" s="201"/>
      <c r="U47" s="198"/>
      <c r="V47" s="198"/>
      <c r="W47" s="199"/>
      <c r="X47" s="197"/>
      <c r="Y47" s="198"/>
      <c r="Z47" s="198"/>
      <c r="AA47" s="204"/>
      <c r="AC47" s="205"/>
    </row>
    <row r="48" spans="1:29" ht="9.6" customHeight="1" x14ac:dyDescent="0.2">
      <c r="A48" s="206" t="s">
        <v>28</v>
      </c>
      <c r="B48" s="207" t="s">
        <v>15</v>
      </c>
      <c r="C48" s="211">
        <f t="shared" ref="C48:E48" si="80">$C$13*C47</f>
        <v>0</v>
      </c>
      <c r="D48" s="209">
        <f t="shared" si="80"/>
        <v>0</v>
      </c>
      <c r="E48" s="210">
        <f t="shared" si="80"/>
        <v>0</v>
      </c>
      <c r="F48" s="211">
        <f>$F$13*F47</f>
        <v>0</v>
      </c>
      <c r="G48" s="209">
        <f>$F$13*G47</f>
        <v>0</v>
      </c>
      <c r="H48" s="212">
        <f>$F$13*H47</f>
        <v>0</v>
      </c>
      <c r="I48" s="213">
        <f>$I$13*I47</f>
        <v>0</v>
      </c>
      <c r="J48" s="209">
        <f t="shared" ref="J48:M48" si="81">$I$13*J47</f>
        <v>0</v>
      </c>
      <c r="K48" s="209">
        <f t="shared" si="81"/>
        <v>0</v>
      </c>
      <c r="L48" s="209">
        <f t="shared" si="81"/>
        <v>0</v>
      </c>
      <c r="M48" s="210">
        <f t="shared" si="81"/>
        <v>0</v>
      </c>
      <c r="N48" s="211">
        <f>$N$13*N47</f>
        <v>0</v>
      </c>
      <c r="O48" s="213">
        <f t="shared" ref="O48:R48" si="82">$N$13*O47</f>
        <v>0</v>
      </c>
      <c r="P48" s="209">
        <f t="shared" si="82"/>
        <v>0</v>
      </c>
      <c r="Q48" s="209">
        <f t="shared" si="82"/>
        <v>0</v>
      </c>
      <c r="R48" s="210">
        <f t="shared" si="82"/>
        <v>0</v>
      </c>
      <c r="S48" s="214">
        <f>$S$13*S47</f>
        <v>0</v>
      </c>
      <c r="T48" s="213">
        <f>$T$13*T47</f>
        <v>0</v>
      </c>
      <c r="U48" s="209">
        <f t="shared" ref="U48:W48" si="83">$T$13*U47</f>
        <v>0</v>
      </c>
      <c r="V48" s="209">
        <f t="shared" si="83"/>
        <v>0</v>
      </c>
      <c r="W48" s="210">
        <f t="shared" si="83"/>
        <v>0</v>
      </c>
      <c r="X48" s="211">
        <f>$X$13*X47</f>
        <v>0</v>
      </c>
      <c r="Y48" s="213">
        <f t="shared" ref="Y48:AA48" si="84">$X$13*Y47</f>
        <v>0</v>
      </c>
      <c r="Z48" s="209">
        <f t="shared" si="84"/>
        <v>0</v>
      </c>
      <c r="AA48" s="215">
        <f t="shared" si="84"/>
        <v>0</v>
      </c>
      <c r="AB48" s="216">
        <v>612084</v>
      </c>
      <c r="AC48" s="217">
        <f>SUM(C48:AA48)</f>
        <v>0</v>
      </c>
    </row>
    <row r="49" spans="1:29" ht="9.6" customHeight="1" x14ac:dyDescent="0.2">
      <c r="A49" s="185"/>
      <c r="B49" s="196"/>
      <c r="C49" s="197"/>
      <c r="D49" s="198"/>
      <c r="E49" s="199"/>
      <c r="F49" s="197"/>
      <c r="G49" s="198"/>
      <c r="H49" s="200"/>
      <c r="I49" s="201"/>
      <c r="J49" s="198"/>
      <c r="K49" s="198"/>
      <c r="L49" s="198"/>
      <c r="M49" s="199"/>
      <c r="N49" s="197"/>
      <c r="O49" s="201"/>
      <c r="P49" s="198"/>
      <c r="Q49" s="198"/>
      <c r="R49" s="199"/>
      <c r="S49" s="202"/>
      <c r="T49" s="201"/>
      <c r="U49" s="198"/>
      <c r="V49" s="198"/>
      <c r="W49" s="199"/>
      <c r="X49" s="197"/>
      <c r="Y49" s="198"/>
      <c r="Z49" s="198"/>
      <c r="AA49" s="204"/>
      <c r="AC49" s="205"/>
    </row>
    <row r="50" spans="1:29" ht="9.6" customHeight="1" x14ac:dyDescent="0.2">
      <c r="A50" s="206" t="s">
        <v>29</v>
      </c>
      <c r="B50" s="207" t="s">
        <v>15</v>
      </c>
      <c r="C50" s="211">
        <f t="shared" ref="C50:E50" si="85">$C$13*C49</f>
        <v>0</v>
      </c>
      <c r="D50" s="209">
        <f t="shared" si="85"/>
        <v>0</v>
      </c>
      <c r="E50" s="210">
        <f t="shared" si="85"/>
        <v>0</v>
      </c>
      <c r="F50" s="211">
        <f>$F$13*F49</f>
        <v>0</v>
      </c>
      <c r="G50" s="209">
        <f>$F$13*G49</f>
        <v>0</v>
      </c>
      <c r="H50" s="212">
        <f>$F$13*H49</f>
        <v>0</v>
      </c>
      <c r="I50" s="213">
        <f>$I$13*I49</f>
        <v>0</v>
      </c>
      <c r="J50" s="209">
        <f t="shared" ref="J50:M50" si="86">$I$13*J49</f>
        <v>0</v>
      </c>
      <c r="K50" s="209">
        <f t="shared" si="86"/>
        <v>0</v>
      </c>
      <c r="L50" s="209">
        <f t="shared" si="86"/>
        <v>0</v>
      </c>
      <c r="M50" s="210">
        <f t="shared" si="86"/>
        <v>0</v>
      </c>
      <c r="N50" s="211">
        <f>$N$13*N49</f>
        <v>0</v>
      </c>
      <c r="O50" s="213">
        <f t="shared" ref="O50:R50" si="87">$N$13*O49</f>
        <v>0</v>
      </c>
      <c r="P50" s="209">
        <f t="shared" si="87"/>
        <v>0</v>
      </c>
      <c r="Q50" s="209">
        <f t="shared" si="87"/>
        <v>0</v>
      </c>
      <c r="R50" s="210">
        <f t="shared" si="87"/>
        <v>0</v>
      </c>
      <c r="S50" s="214">
        <f>$S$13*S49</f>
        <v>0</v>
      </c>
      <c r="T50" s="213">
        <f>$T$13*T49</f>
        <v>0</v>
      </c>
      <c r="U50" s="209">
        <f t="shared" ref="U50:W50" si="88">$T$13*U49</f>
        <v>0</v>
      </c>
      <c r="V50" s="209">
        <f t="shared" si="88"/>
        <v>0</v>
      </c>
      <c r="W50" s="210">
        <f t="shared" si="88"/>
        <v>0</v>
      </c>
      <c r="X50" s="211">
        <f>$X$13*X49</f>
        <v>0</v>
      </c>
      <c r="Y50" s="213">
        <f t="shared" ref="Y50:AA50" si="89">$X$13*Y49</f>
        <v>0</v>
      </c>
      <c r="Z50" s="209">
        <f t="shared" si="89"/>
        <v>0</v>
      </c>
      <c r="AA50" s="215">
        <f t="shared" si="89"/>
        <v>0</v>
      </c>
      <c r="AB50" s="216">
        <v>613001</v>
      </c>
      <c r="AC50" s="217">
        <f>SUM(C50:AA50)</f>
        <v>0</v>
      </c>
    </row>
    <row r="51" spans="1:29" ht="9.6" customHeight="1" x14ac:dyDescent="0.2">
      <c r="A51" s="185"/>
      <c r="B51" s="196"/>
      <c r="C51" s="197"/>
      <c r="D51" s="198"/>
      <c r="E51" s="199"/>
      <c r="F51" s="197"/>
      <c r="G51" s="198"/>
      <c r="H51" s="200"/>
      <c r="I51" s="201"/>
      <c r="J51" s="198"/>
      <c r="K51" s="198"/>
      <c r="L51" s="198"/>
      <c r="M51" s="199"/>
      <c r="N51" s="197"/>
      <c r="O51" s="201"/>
      <c r="P51" s="198"/>
      <c r="Q51" s="198"/>
      <c r="R51" s="199"/>
      <c r="S51" s="202"/>
      <c r="T51" s="201"/>
      <c r="U51" s="198"/>
      <c r="V51" s="198"/>
      <c r="W51" s="199"/>
      <c r="X51" s="197"/>
      <c r="Y51" s="198"/>
      <c r="Z51" s="198"/>
      <c r="AA51" s="204"/>
      <c r="AC51" s="205"/>
    </row>
    <row r="52" spans="1:29" ht="10.199999999999999" customHeight="1" x14ac:dyDescent="0.2">
      <c r="A52" s="206" t="s">
        <v>30</v>
      </c>
      <c r="B52" s="207" t="s">
        <v>15</v>
      </c>
      <c r="C52" s="211">
        <f t="shared" ref="C52:E52" si="90">$C$13*C51</f>
        <v>0</v>
      </c>
      <c r="D52" s="209">
        <f t="shared" si="90"/>
        <v>0</v>
      </c>
      <c r="E52" s="210">
        <f t="shared" si="90"/>
        <v>0</v>
      </c>
      <c r="F52" s="211">
        <f>$F$13*F51</f>
        <v>0</v>
      </c>
      <c r="G52" s="209">
        <f>$F$13*G51</f>
        <v>0</v>
      </c>
      <c r="H52" s="212">
        <f>$F$13*H51</f>
        <v>0</v>
      </c>
      <c r="I52" s="213">
        <f>$I$13*I51</f>
        <v>0</v>
      </c>
      <c r="J52" s="209">
        <f t="shared" ref="J52:M52" si="91">$I$13*J51</f>
        <v>0</v>
      </c>
      <c r="K52" s="209">
        <f t="shared" si="91"/>
        <v>0</v>
      </c>
      <c r="L52" s="209">
        <f t="shared" si="91"/>
        <v>0</v>
      </c>
      <c r="M52" s="210">
        <f t="shared" si="91"/>
        <v>0</v>
      </c>
      <c r="N52" s="211">
        <f>$N$13*N51</f>
        <v>0</v>
      </c>
      <c r="O52" s="213">
        <f t="shared" ref="O52:R52" si="92">$N$13*O51</f>
        <v>0</v>
      </c>
      <c r="P52" s="209">
        <f t="shared" si="92"/>
        <v>0</v>
      </c>
      <c r="Q52" s="209">
        <f t="shared" si="92"/>
        <v>0</v>
      </c>
      <c r="R52" s="210">
        <f t="shared" si="92"/>
        <v>0</v>
      </c>
      <c r="S52" s="214">
        <f>$S$13*S51</f>
        <v>0</v>
      </c>
      <c r="T52" s="213">
        <f>$T$13*T51</f>
        <v>0</v>
      </c>
      <c r="U52" s="209">
        <f t="shared" ref="U52:W52" si="93">$T$13*U51</f>
        <v>0</v>
      </c>
      <c r="V52" s="209">
        <f t="shared" si="93"/>
        <v>0</v>
      </c>
      <c r="W52" s="210">
        <f t="shared" si="93"/>
        <v>0</v>
      </c>
      <c r="X52" s="211">
        <f>$X$13*X51</f>
        <v>0</v>
      </c>
      <c r="Y52" s="213">
        <f t="shared" ref="Y52:AA52" si="94">$X$13*Y51</f>
        <v>0</v>
      </c>
      <c r="Z52" s="209">
        <f t="shared" si="94"/>
        <v>0</v>
      </c>
      <c r="AA52" s="215">
        <f t="shared" si="94"/>
        <v>0</v>
      </c>
      <c r="AB52" s="216">
        <v>613016</v>
      </c>
      <c r="AC52" s="217">
        <f>SUM(C52:AA52)</f>
        <v>0</v>
      </c>
    </row>
    <row r="53" spans="1:29" ht="9.6" customHeight="1" x14ac:dyDescent="0.2">
      <c r="A53" s="185"/>
      <c r="B53" s="196"/>
      <c r="C53" s="197"/>
      <c r="D53" s="198"/>
      <c r="E53" s="199"/>
      <c r="F53" s="197"/>
      <c r="G53" s="198"/>
      <c r="H53" s="200"/>
      <c r="I53" s="201"/>
      <c r="J53" s="198"/>
      <c r="K53" s="198"/>
      <c r="L53" s="198"/>
      <c r="M53" s="199"/>
      <c r="N53" s="197"/>
      <c r="O53" s="201"/>
      <c r="P53" s="198"/>
      <c r="Q53" s="198"/>
      <c r="R53" s="199"/>
      <c r="S53" s="202"/>
      <c r="T53" s="201"/>
      <c r="U53" s="198"/>
      <c r="V53" s="198"/>
      <c r="W53" s="198"/>
      <c r="X53" s="197"/>
      <c r="Y53" s="198"/>
      <c r="Z53" s="198"/>
      <c r="AA53" s="204"/>
      <c r="AC53" s="205"/>
    </row>
    <row r="54" spans="1:29" ht="9.6" customHeight="1" x14ac:dyDescent="0.2">
      <c r="A54" s="206" t="s">
        <v>107</v>
      </c>
      <c r="B54" s="207" t="s">
        <v>15</v>
      </c>
      <c r="C54" s="211">
        <f t="shared" ref="C54:E54" si="95">$C$13*C53</f>
        <v>0</v>
      </c>
      <c r="D54" s="209">
        <f t="shared" si="95"/>
        <v>0</v>
      </c>
      <c r="E54" s="210">
        <f t="shared" si="95"/>
        <v>0</v>
      </c>
      <c r="F54" s="211">
        <f>$F$13*F53</f>
        <v>0</v>
      </c>
      <c r="G54" s="209">
        <f>$F$13*G53</f>
        <v>0</v>
      </c>
      <c r="H54" s="212">
        <f>$F$13*H53</f>
        <v>0</v>
      </c>
      <c r="I54" s="213">
        <f>$I$13*I53</f>
        <v>0</v>
      </c>
      <c r="J54" s="209">
        <f t="shared" ref="J54:M54" si="96">$I$13*J53</f>
        <v>0</v>
      </c>
      <c r="K54" s="209">
        <f t="shared" si="96"/>
        <v>0</v>
      </c>
      <c r="L54" s="209">
        <f t="shared" si="96"/>
        <v>0</v>
      </c>
      <c r="M54" s="210">
        <f t="shared" si="96"/>
        <v>0</v>
      </c>
      <c r="N54" s="211">
        <f>$N$13*N53</f>
        <v>0</v>
      </c>
      <c r="O54" s="213">
        <f t="shared" ref="O54:R54" si="97">$N$13*O53</f>
        <v>0</v>
      </c>
      <c r="P54" s="209">
        <f t="shared" si="97"/>
        <v>0</v>
      </c>
      <c r="Q54" s="209">
        <f t="shared" si="97"/>
        <v>0</v>
      </c>
      <c r="R54" s="210">
        <f t="shared" si="97"/>
        <v>0</v>
      </c>
      <c r="S54" s="214">
        <f>$S$13*S53</f>
        <v>0</v>
      </c>
      <c r="T54" s="213">
        <f>$T$13*T53</f>
        <v>0</v>
      </c>
      <c r="U54" s="209">
        <f t="shared" ref="U54:W54" si="98">$T$13*U53</f>
        <v>0</v>
      </c>
      <c r="V54" s="209">
        <f t="shared" si="98"/>
        <v>0</v>
      </c>
      <c r="W54" s="210">
        <f t="shared" si="98"/>
        <v>0</v>
      </c>
      <c r="X54" s="211">
        <f>$X$13*X53</f>
        <v>0</v>
      </c>
      <c r="Y54" s="213">
        <f t="shared" ref="Y54:AA54" si="99">$X$13*Y53</f>
        <v>0</v>
      </c>
      <c r="Z54" s="209">
        <f t="shared" si="99"/>
        <v>0</v>
      </c>
      <c r="AA54" s="215">
        <f t="shared" si="99"/>
        <v>0</v>
      </c>
      <c r="AB54" s="216">
        <v>613029</v>
      </c>
      <c r="AC54" s="217">
        <f>SUM(C54:AA54)</f>
        <v>0</v>
      </c>
    </row>
    <row r="55" spans="1:29" ht="9.6" customHeight="1" x14ac:dyDescent="0.2">
      <c r="A55" s="185"/>
      <c r="B55" s="196"/>
      <c r="C55" s="197"/>
      <c r="D55" s="198"/>
      <c r="E55" s="199"/>
      <c r="F55" s="197"/>
      <c r="G55" s="198"/>
      <c r="H55" s="200"/>
      <c r="I55" s="201"/>
      <c r="J55" s="198"/>
      <c r="K55" s="198"/>
      <c r="L55" s="198"/>
      <c r="M55" s="199"/>
      <c r="N55" s="197"/>
      <c r="O55" s="201"/>
      <c r="P55" s="198"/>
      <c r="Q55" s="198"/>
      <c r="R55" s="199"/>
      <c r="S55" s="202"/>
      <c r="T55" s="201"/>
      <c r="U55" s="198"/>
      <c r="V55" s="198"/>
      <c r="W55" s="199"/>
      <c r="X55" s="197"/>
      <c r="Y55" s="198"/>
      <c r="Z55" s="198"/>
      <c r="AA55" s="204"/>
      <c r="AC55" s="205"/>
    </row>
    <row r="56" spans="1:29" ht="9.6" customHeight="1" x14ac:dyDescent="0.2">
      <c r="A56" s="206" t="s">
        <v>108</v>
      </c>
      <c r="B56" s="207" t="s">
        <v>15</v>
      </c>
      <c r="C56" s="211">
        <f t="shared" ref="C56:E56" si="100">$C$13*C55</f>
        <v>0</v>
      </c>
      <c r="D56" s="209">
        <f t="shared" si="100"/>
        <v>0</v>
      </c>
      <c r="E56" s="210">
        <f t="shared" si="100"/>
        <v>0</v>
      </c>
      <c r="F56" s="211">
        <f>$F$13*F55</f>
        <v>0</v>
      </c>
      <c r="G56" s="209">
        <f>$F$13*G55</f>
        <v>0</v>
      </c>
      <c r="H56" s="212">
        <f>$F$13*H55</f>
        <v>0</v>
      </c>
      <c r="I56" s="213">
        <f>$I$13*I55</f>
        <v>0</v>
      </c>
      <c r="J56" s="209">
        <f t="shared" ref="J56:M56" si="101">$I$13*J55</f>
        <v>0</v>
      </c>
      <c r="K56" s="209">
        <f t="shared" si="101"/>
        <v>0</v>
      </c>
      <c r="L56" s="209">
        <f t="shared" si="101"/>
        <v>0</v>
      </c>
      <c r="M56" s="210">
        <f t="shared" si="101"/>
        <v>0</v>
      </c>
      <c r="N56" s="211">
        <f>$N$13*N55</f>
        <v>0</v>
      </c>
      <c r="O56" s="213">
        <f t="shared" ref="O56:R56" si="102">$N$13*O55</f>
        <v>0</v>
      </c>
      <c r="P56" s="209">
        <f t="shared" si="102"/>
        <v>0</v>
      </c>
      <c r="Q56" s="209">
        <f t="shared" si="102"/>
        <v>0</v>
      </c>
      <c r="R56" s="210">
        <f t="shared" si="102"/>
        <v>0</v>
      </c>
      <c r="S56" s="214">
        <f>$S$13*S55</f>
        <v>0</v>
      </c>
      <c r="T56" s="213">
        <f>$T$13*T55</f>
        <v>0</v>
      </c>
      <c r="U56" s="209">
        <f t="shared" ref="U56:W56" si="103">$T$13*U55</f>
        <v>0</v>
      </c>
      <c r="V56" s="209">
        <f t="shared" si="103"/>
        <v>0</v>
      </c>
      <c r="W56" s="210">
        <f t="shared" si="103"/>
        <v>0</v>
      </c>
      <c r="X56" s="211">
        <f>$X$13*X55</f>
        <v>0</v>
      </c>
      <c r="Y56" s="213">
        <f t="shared" ref="Y56:AA56" si="104">$X$13*Y55</f>
        <v>0</v>
      </c>
      <c r="Z56" s="209">
        <f t="shared" si="104"/>
        <v>0</v>
      </c>
      <c r="AA56" s="215">
        <f t="shared" si="104"/>
        <v>0</v>
      </c>
      <c r="AB56" s="216">
        <v>613030</v>
      </c>
      <c r="AC56" s="217">
        <f>SUM(C56:AA56)</f>
        <v>0</v>
      </c>
    </row>
    <row r="57" spans="1:29" ht="9.6" customHeight="1" x14ac:dyDescent="0.2">
      <c r="A57" s="185"/>
      <c r="B57" s="196"/>
      <c r="C57" s="197"/>
      <c r="D57" s="198"/>
      <c r="E57" s="199"/>
      <c r="F57" s="197"/>
      <c r="G57" s="198"/>
      <c r="H57" s="200"/>
      <c r="I57" s="201"/>
      <c r="J57" s="198"/>
      <c r="K57" s="198"/>
      <c r="L57" s="198"/>
      <c r="M57" s="199"/>
      <c r="N57" s="197"/>
      <c r="O57" s="201"/>
      <c r="P57" s="198"/>
      <c r="Q57" s="198"/>
      <c r="R57" s="199"/>
      <c r="S57" s="202"/>
      <c r="T57" s="201"/>
      <c r="U57" s="198"/>
      <c r="V57" s="198"/>
      <c r="W57" s="199"/>
      <c r="X57" s="197"/>
      <c r="Y57" s="198"/>
      <c r="Z57" s="198"/>
      <c r="AA57" s="204"/>
      <c r="AC57" s="205"/>
    </row>
    <row r="58" spans="1:29" ht="9.6" customHeight="1" x14ac:dyDescent="0.2">
      <c r="A58" s="206" t="s">
        <v>110</v>
      </c>
      <c r="B58" s="207" t="s">
        <v>15</v>
      </c>
      <c r="C58" s="211">
        <f t="shared" ref="C58:E58" si="105">$C$13*C57</f>
        <v>0</v>
      </c>
      <c r="D58" s="209">
        <f t="shared" si="105"/>
        <v>0</v>
      </c>
      <c r="E58" s="210">
        <f t="shared" si="105"/>
        <v>0</v>
      </c>
      <c r="F58" s="211">
        <f>$F$13*F57</f>
        <v>0</v>
      </c>
      <c r="G58" s="209">
        <f>$F$13*G57</f>
        <v>0</v>
      </c>
      <c r="H58" s="212">
        <f>$F$13*H57</f>
        <v>0</v>
      </c>
      <c r="I58" s="213">
        <f>$I$13*I57</f>
        <v>0</v>
      </c>
      <c r="J58" s="209">
        <f t="shared" ref="J58:M58" si="106">$I$13*J57</f>
        <v>0</v>
      </c>
      <c r="K58" s="209">
        <f t="shared" si="106"/>
        <v>0</v>
      </c>
      <c r="L58" s="209">
        <f t="shared" si="106"/>
        <v>0</v>
      </c>
      <c r="M58" s="210">
        <f t="shared" si="106"/>
        <v>0</v>
      </c>
      <c r="N58" s="211">
        <f>$N$13*N57</f>
        <v>0</v>
      </c>
      <c r="O58" s="213">
        <f t="shared" ref="O58:R58" si="107">$N$13*O57</f>
        <v>0</v>
      </c>
      <c r="P58" s="209">
        <f t="shared" si="107"/>
        <v>0</v>
      </c>
      <c r="Q58" s="209">
        <f t="shared" si="107"/>
        <v>0</v>
      </c>
      <c r="R58" s="210">
        <f t="shared" si="107"/>
        <v>0</v>
      </c>
      <c r="S58" s="214">
        <f>$S$13*S57</f>
        <v>0</v>
      </c>
      <c r="T58" s="213">
        <f>$T$13*T57</f>
        <v>0</v>
      </c>
      <c r="U58" s="209">
        <f t="shared" ref="U58:W58" si="108">$T$13*U57</f>
        <v>0</v>
      </c>
      <c r="V58" s="209">
        <f t="shared" si="108"/>
        <v>0</v>
      </c>
      <c r="W58" s="210">
        <f t="shared" si="108"/>
        <v>0</v>
      </c>
      <c r="X58" s="211">
        <f>$X$13*X57</f>
        <v>0</v>
      </c>
      <c r="Y58" s="213">
        <f t="shared" ref="Y58:AA58" si="109">$X$13*Y57</f>
        <v>0</v>
      </c>
      <c r="Z58" s="209">
        <f t="shared" si="109"/>
        <v>0</v>
      </c>
      <c r="AA58" s="215">
        <f t="shared" si="109"/>
        <v>0</v>
      </c>
      <c r="AB58" s="216">
        <v>613032</v>
      </c>
      <c r="AC58" s="217">
        <f>SUM(C58:AA58)</f>
        <v>0</v>
      </c>
    </row>
    <row r="59" spans="1:29" ht="9.6" customHeight="1" x14ac:dyDescent="0.2">
      <c r="A59" s="185"/>
      <c r="B59" s="196"/>
      <c r="C59" s="197"/>
      <c r="D59" s="198"/>
      <c r="E59" s="199"/>
      <c r="F59" s="197"/>
      <c r="G59" s="198"/>
      <c r="H59" s="200"/>
      <c r="I59" s="201"/>
      <c r="J59" s="198"/>
      <c r="K59" s="198"/>
      <c r="L59" s="198"/>
      <c r="M59" s="199"/>
      <c r="N59" s="197"/>
      <c r="O59" s="201"/>
      <c r="P59" s="198"/>
      <c r="Q59" s="198"/>
      <c r="R59" s="199"/>
      <c r="S59" s="202"/>
      <c r="T59" s="201"/>
      <c r="U59" s="198"/>
      <c r="V59" s="198"/>
      <c r="W59" s="199"/>
      <c r="X59" s="197"/>
      <c r="Y59" s="198"/>
      <c r="Z59" s="198"/>
      <c r="AA59" s="204"/>
      <c r="AC59" s="205"/>
    </row>
    <row r="60" spans="1:29" ht="9.6" customHeight="1" x14ac:dyDescent="0.2">
      <c r="A60" s="206" t="s">
        <v>111</v>
      </c>
      <c r="B60" s="207" t="s">
        <v>15</v>
      </c>
      <c r="C60" s="211">
        <f t="shared" ref="C60:E62" si="110">$C$13*C59</f>
        <v>0</v>
      </c>
      <c r="D60" s="209">
        <f t="shared" si="110"/>
        <v>0</v>
      </c>
      <c r="E60" s="210">
        <f t="shared" si="110"/>
        <v>0</v>
      </c>
      <c r="F60" s="211">
        <f>$F$13*F59</f>
        <v>0</v>
      </c>
      <c r="G60" s="209">
        <f>$F$13*G59</f>
        <v>0</v>
      </c>
      <c r="H60" s="212">
        <f>$F$13*H59</f>
        <v>0</v>
      </c>
      <c r="I60" s="213">
        <f>$I$13*I59</f>
        <v>0</v>
      </c>
      <c r="J60" s="209">
        <f t="shared" ref="J60:M62" si="111">$I$13*J59</f>
        <v>0</v>
      </c>
      <c r="K60" s="209">
        <f t="shared" si="111"/>
        <v>0</v>
      </c>
      <c r="L60" s="209">
        <f t="shared" si="111"/>
        <v>0</v>
      </c>
      <c r="M60" s="210">
        <f t="shared" si="111"/>
        <v>0</v>
      </c>
      <c r="N60" s="211">
        <f>$N$13*N59</f>
        <v>0</v>
      </c>
      <c r="O60" s="213">
        <f t="shared" ref="O60:R62" si="112">$N$13*O59</f>
        <v>0</v>
      </c>
      <c r="P60" s="209">
        <f t="shared" si="112"/>
        <v>0</v>
      </c>
      <c r="Q60" s="209">
        <f t="shared" si="112"/>
        <v>0</v>
      </c>
      <c r="R60" s="210">
        <f t="shared" si="112"/>
        <v>0</v>
      </c>
      <c r="S60" s="214">
        <f>$S$13*S59</f>
        <v>0</v>
      </c>
      <c r="T60" s="213">
        <f>$T$13*T59</f>
        <v>0</v>
      </c>
      <c r="U60" s="209">
        <f t="shared" ref="U60:W62" si="113">$T$13*U59</f>
        <v>0</v>
      </c>
      <c r="V60" s="209">
        <f t="shared" si="113"/>
        <v>0</v>
      </c>
      <c r="W60" s="210">
        <f t="shared" si="113"/>
        <v>0</v>
      </c>
      <c r="X60" s="211">
        <f>$X$13*X59</f>
        <v>0</v>
      </c>
      <c r="Y60" s="213">
        <f t="shared" ref="Y60:AA62" si="114">$X$13*Y59</f>
        <v>0</v>
      </c>
      <c r="Z60" s="209">
        <f t="shared" si="114"/>
        <v>0</v>
      </c>
      <c r="AA60" s="215">
        <f t="shared" si="114"/>
        <v>0</v>
      </c>
      <c r="AB60" s="216">
        <v>613033</v>
      </c>
      <c r="AC60" s="217">
        <f>SUM(C60:AA60)</f>
        <v>0</v>
      </c>
    </row>
    <row r="61" spans="1:29" ht="9.6" customHeight="1" x14ac:dyDescent="0.2">
      <c r="A61" s="185"/>
      <c r="B61" s="196"/>
      <c r="C61" s="197"/>
      <c r="D61" s="198"/>
      <c r="E61" s="199"/>
      <c r="F61" s="197"/>
      <c r="G61" s="198"/>
      <c r="H61" s="200"/>
      <c r="I61" s="201"/>
      <c r="J61" s="198"/>
      <c r="K61" s="198"/>
      <c r="L61" s="198"/>
      <c r="M61" s="199"/>
      <c r="N61" s="197"/>
      <c r="O61" s="201"/>
      <c r="P61" s="198"/>
      <c r="Q61" s="198"/>
      <c r="R61" s="199"/>
      <c r="S61" s="202"/>
      <c r="T61" s="201"/>
      <c r="U61" s="198"/>
      <c r="V61" s="198"/>
      <c r="W61" s="199"/>
      <c r="X61" s="197"/>
      <c r="Y61" s="198"/>
      <c r="Z61" s="198"/>
      <c r="AA61" s="204"/>
      <c r="AC61" s="205"/>
    </row>
    <row r="62" spans="1:29" ht="9.6" customHeight="1" x14ac:dyDescent="0.2">
      <c r="A62" s="206" t="s">
        <v>112</v>
      </c>
      <c r="B62" s="207"/>
      <c r="C62" s="211">
        <f>$C$13*C61</f>
        <v>0</v>
      </c>
      <c r="D62" s="209">
        <f t="shared" si="110"/>
        <v>0</v>
      </c>
      <c r="E62" s="210">
        <f t="shared" si="110"/>
        <v>0</v>
      </c>
      <c r="F62" s="211">
        <f>$F$13*F61</f>
        <v>0</v>
      </c>
      <c r="G62" s="209">
        <f>$F$13*G61</f>
        <v>0</v>
      </c>
      <c r="H62" s="212">
        <f>$F$13*H61</f>
        <v>0</v>
      </c>
      <c r="I62" s="213">
        <f>$I$13*I61</f>
        <v>0</v>
      </c>
      <c r="J62" s="209">
        <f t="shared" si="111"/>
        <v>0</v>
      </c>
      <c r="K62" s="209">
        <f t="shared" si="111"/>
        <v>0</v>
      </c>
      <c r="L62" s="209">
        <f t="shared" si="111"/>
        <v>0</v>
      </c>
      <c r="M62" s="210">
        <f t="shared" si="111"/>
        <v>0</v>
      </c>
      <c r="N62" s="211">
        <f>$N$13*N61</f>
        <v>0</v>
      </c>
      <c r="O62" s="213">
        <f t="shared" si="112"/>
        <v>0</v>
      </c>
      <c r="P62" s="209">
        <f t="shared" si="112"/>
        <v>0</v>
      </c>
      <c r="Q62" s="209">
        <f t="shared" si="112"/>
        <v>0</v>
      </c>
      <c r="R62" s="210">
        <f t="shared" si="112"/>
        <v>0</v>
      </c>
      <c r="S62" s="214">
        <f>$S$13*S61</f>
        <v>0</v>
      </c>
      <c r="T62" s="213">
        <f>$T$13*T61</f>
        <v>0</v>
      </c>
      <c r="U62" s="209">
        <f t="shared" si="113"/>
        <v>0</v>
      </c>
      <c r="V62" s="209">
        <f t="shared" si="113"/>
        <v>0</v>
      </c>
      <c r="W62" s="210">
        <f t="shared" si="113"/>
        <v>0</v>
      </c>
      <c r="X62" s="211">
        <f>$X$13*X61</f>
        <v>0</v>
      </c>
      <c r="Y62" s="213">
        <f t="shared" si="114"/>
        <v>0</v>
      </c>
      <c r="Z62" s="209">
        <f t="shared" si="114"/>
        <v>0</v>
      </c>
      <c r="AA62" s="215">
        <f t="shared" si="114"/>
        <v>0</v>
      </c>
      <c r="AB62" s="216">
        <v>613034</v>
      </c>
      <c r="AC62" s="217">
        <f>SUM(C62:AA62)</f>
        <v>0</v>
      </c>
    </row>
    <row r="63" spans="1:29" ht="9.6" customHeight="1" x14ac:dyDescent="0.2">
      <c r="A63" s="185"/>
      <c r="B63" s="196"/>
      <c r="C63" s="197"/>
      <c r="D63" s="198"/>
      <c r="E63" s="199"/>
      <c r="F63" s="197"/>
      <c r="G63" s="198"/>
      <c r="H63" s="200"/>
      <c r="I63" s="201"/>
      <c r="J63" s="198"/>
      <c r="K63" s="198"/>
      <c r="L63" s="198"/>
      <c r="M63" s="199"/>
      <c r="N63" s="197"/>
      <c r="O63" s="201"/>
      <c r="P63" s="198"/>
      <c r="Q63" s="198"/>
      <c r="R63" s="199"/>
      <c r="S63" s="202"/>
      <c r="T63" s="201"/>
      <c r="U63" s="198"/>
      <c r="V63" s="198"/>
      <c r="W63" s="199"/>
      <c r="X63" s="197"/>
      <c r="Y63" s="198"/>
      <c r="Z63" s="198"/>
      <c r="AA63" s="204"/>
      <c r="AC63" s="205"/>
    </row>
    <row r="64" spans="1:29" ht="9.6" customHeight="1" x14ac:dyDescent="0.2">
      <c r="A64" s="206" t="s">
        <v>113</v>
      </c>
      <c r="B64" s="207" t="s">
        <v>15</v>
      </c>
      <c r="C64" s="211">
        <f t="shared" ref="C64:E64" si="115">$C$13*C62</f>
        <v>0</v>
      </c>
      <c r="D64" s="209">
        <f t="shared" si="115"/>
        <v>0</v>
      </c>
      <c r="E64" s="210">
        <f t="shared" si="115"/>
        <v>0</v>
      </c>
      <c r="F64" s="211">
        <f>$F$13*F62</f>
        <v>0</v>
      </c>
      <c r="G64" s="209">
        <f>$F$13*G62</f>
        <v>0</v>
      </c>
      <c r="H64" s="212">
        <f>$F$13*H62</f>
        <v>0</v>
      </c>
      <c r="I64" s="213">
        <f>$I$13*I62</f>
        <v>0</v>
      </c>
      <c r="J64" s="209">
        <f t="shared" ref="J64:M64" si="116">$I$13*J62</f>
        <v>0</v>
      </c>
      <c r="K64" s="209">
        <f t="shared" si="116"/>
        <v>0</v>
      </c>
      <c r="L64" s="209">
        <f t="shared" si="116"/>
        <v>0</v>
      </c>
      <c r="M64" s="210">
        <f t="shared" si="116"/>
        <v>0</v>
      </c>
      <c r="N64" s="211">
        <f>$N$13*N62</f>
        <v>0</v>
      </c>
      <c r="O64" s="213">
        <f t="shared" ref="O64:R64" si="117">$N$13*O62</f>
        <v>0</v>
      </c>
      <c r="P64" s="209">
        <f t="shared" si="117"/>
        <v>0</v>
      </c>
      <c r="Q64" s="209">
        <f t="shared" si="117"/>
        <v>0</v>
      </c>
      <c r="R64" s="210">
        <f t="shared" si="117"/>
        <v>0</v>
      </c>
      <c r="S64" s="214">
        <f>$S$13*S62</f>
        <v>0</v>
      </c>
      <c r="T64" s="213">
        <f>$T$13*T62</f>
        <v>0</v>
      </c>
      <c r="U64" s="209">
        <f t="shared" ref="U64:W64" si="118">$T$13*U62</f>
        <v>0</v>
      </c>
      <c r="V64" s="209">
        <f t="shared" si="118"/>
        <v>0</v>
      </c>
      <c r="W64" s="210">
        <f t="shared" si="118"/>
        <v>0</v>
      </c>
      <c r="X64" s="211">
        <f>$X$13*X62</f>
        <v>0</v>
      </c>
      <c r="Y64" s="213">
        <f t="shared" ref="Y64:AA64" si="119">$X$13*Y62</f>
        <v>0</v>
      </c>
      <c r="Z64" s="209">
        <f t="shared" si="119"/>
        <v>0</v>
      </c>
      <c r="AA64" s="215">
        <f t="shared" si="119"/>
        <v>0</v>
      </c>
      <c r="AB64" s="216">
        <v>613041</v>
      </c>
      <c r="AC64" s="217">
        <f>SUM(C64:AA64)</f>
        <v>0</v>
      </c>
    </row>
    <row r="65" spans="1:29" ht="9.6" customHeight="1" x14ac:dyDescent="0.2">
      <c r="A65" s="185"/>
      <c r="B65" s="196"/>
      <c r="C65" s="197"/>
      <c r="D65" s="198"/>
      <c r="E65" s="199"/>
      <c r="F65" s="197"/>
      <c r="G65" s="198"/>
      <c r="H65" s="200"/>
      <c r="I65" s="201"/>
      <c r="J65" s="198"/>
      <c r="K65" s="198"/>
      <c r="L65" s="198"/>
      <c r="M65" s="199"/>
      <c r="N65" s="197"/>
      <c r="O65" s="201"/>
      <c r="P65" s="198"/>
      <c r="Q65" s="198"/>
      <c r="R65" s="199"/>
      <c r="S65" s="202"/>
      <c r="T65" s="201"/>
      <c r="U65" s="198"/>
      <c r="V65" s="198"/>
      <c r="W65" s="199"/>
      <c r="X65" s="197"/>
      <c r="Y65" s="198"/>
      <c r="Z65" s="198"/>
      <c r="AA65" s="204"/>
      <c r="AC65" s="205"/>
    </row>
    <row r="66" spans="1:29" ht="9.6" customHeight="1" x14ac:dyDescent="0.2">
      <c r="A66" s="206" t="s">
        <v>31</v>
      </c>
      <c r="B66" s="207" t="s">
        <v>15</v>
      </c>
      <c r="C66" s="211">
        <f t="shared" ref="C66:E66" si="120">$C$13*C65</f>
        <v>0</v>
      </c>
      <c r="D66" s="209">
        <f t="shared" si="120"/>
        <v>0</v>
      </c>
      <c r="E66" s="210">
        <f t="shared" si="120"/>
        <v>0</v>
      </c>
      <c r="F66" s="211">
        <f>$F$13*F65</f>
        <v>0</v>
      </c>
      <c r="G66" s="209">
        <f>$F$13*G65</f>
        <v>0</v>
      </c>
      <c r="H66" s="212">
        <f>$F$13*H65</f>
        <v>0</v>
      </c>
      <c r="I66" s="213">
        <f>$I$13*I65</f>
        <v>0</v>
      </c>
      <c r="J66" s="209">
        <f t="shared" ref="J66:M66" si="121">$I$13*J65</f>
        <v>0</v>
      </c>
      <c r="K66" s="209">
        <f t="shared" si="121"/>
        <v>0</v>
      </c>
      <c r="L66" s="209">
        <f t="shared" si="121"/>
        <v>0</v>
      </c>
      <c r="M66" s="210">
        <f t="shared" si="121"/>
        <v>0</v>
      </c>
      <c r="N66" s="211">
        <f>$N$13*N65</f>
        <v>0</v>
      </c>
      <c r="O66" s="213">
        <f t="shared" ref="O66:R66" si="122">$N$13*O65</f>
        <v>0</v>
      </c>
      <c r="P66" s="209">
        <f t="shared" si="122"/>
        <v>0</v>
      </c>
      <c r="Q66" s="209">
        <f t="shared" si="122"/>
        <v>0</v>
      </c>
      <c r="R66" s="210">
        <f t="shared" si="122"/>
        <v>0</v>
      </c>
      <c r="S66" s="214">
        <f>$S$13*S65</f>
        <v>0</v>
      </c>
      <c r="T66" s="213">
        <f>$T$13*T65</f>
        <v>0</v>
      </c>
      <c r="U66" s="209">
        <f t="shared" ref="U66:W66" si="123">$T$13*U65</f>
        <v>0</v>
      </c>
      <c r="V66" s="209">
        <f t="shared" si="123"/>
        <v>0</v>
      </c>
      <c r="W66" s="210">
        <f t="shared" si="123"/>
        <v>0</v>
      </c>
      <c r="X66" s="211">
        <f>$X$13*X65</f>
        <v>0</v>
      </c>
      <c r="Y66" s="213">
        <f t="shared" ref="Y66:AA66" si="124">$X$13*Y65</f>
        <v>0</v>
      </c>
      <c r="Z66" s="209">
        <f t="shared" si="124"/>
        <v>0</v>
      </c>
      <c r="AA66" s="215">
        <f t="shared" si="124"/>
        <v>0</v>
      </c>
      <c r="AB66" s="216">
        <v>613052</v>
      </c>
      <c r="AC66" s="217">
        <f>SUM(C66:AA66)</f>
        <v>0</v>
      </c>
    </row>
    <row r="67" spans="1:29" ht="9.6" customHeight="1" x14ac:dyDescent="0.2">
      <c r="A67" s="185"/>
      <c r="B67" s="196"/>
      <c r="C67" s="197"/>
      <c r="D67" s="198"/>
      <c r="E67" s="199"/>
      <c r="F67" s="197"/>
      <c r="G67" s="198"/>
      <c r="H67" s="200"/>
      <c r="I67" s="201"/>
      <c r="J67" s="198"/>
      <c r="K67" s="198"/>
      <c r="L67" s="198"/>
      <c r="M67" s="199"/>
      <c r="N67" s="197"/>
      <c r="O67" s="201"/>
      <c r="P67" s="198"/>
      <c r="Q67" s="198"/>
      <c r="R67" s="199"/>
      <c r="S67" s="202"/>
      <c r="T67" s="201"/>
      <c r="U67" s="198"/>
      <c r="V67" s="198"/>
      <c r="W67" s="199"/>
      <c r="X67" s="197"/>
      <c r="Y67" s="198"/>
      <c r="Z67" s="198"/>
      <c r="AA67" s="204"/>
      <c r="AC67" s="205"/>
    </row>
    <row r="68" spans="1:29" ht="9.6" customHeight="1" x14ac:dyDescent="0.2">
      <c r="A68" s="206" t="s">
        <v>115</v>
      </c>
      <c r="B68" s="207" t="s">
        <v>15</v>
      </c>
      <c r="C68" s="211">
        <f t="shared" ref="C68:E68" si="125">$C$13*C67</f>
        <v>0</v>
      </c>
      <c r="D68" s="209">
        <f t="shared" si="125"/>
        <v>0</v>
      </c>
      <c r="E68" s="210">
        <f t="shared" si="125"/>
        <v>0</v>
      </c>
      <c r="F68" s="211">
        <f>$F$13*F67</f>
        <v>0</v>
      </c>
      <c r="G68" s="209">
        <f>$F$13*G67</f>
        <v>0</v>
      </c>
      <c r="H68" s="212">
        <f>$F$13*H67</f>
        <v>0</v>
      </c>
      <c r="I68" s="213">
        <f>$I$13*I67</f>
        <v>0</v>
      </c>
      <c r="J68" s="209">
        <f t="shared" ref="J68:M68" si="126">$I$13*J67</f>
        <v>0</v>
      </c>
      <c r="K68" s="209">
        <f t="shared" si="126"/>
        <v>0</v>
      </c>
      <c r="L68" s="209">
        <f t="shared" si="126"/>
        <v>0</v>
      </c>
      <c r="M68" s="210">
        <f t="shared" si="126"/>
        <v>0</v>
      </c>
      <c r="N68" s="211">
        <f>$N$13*N67</f>
        <v>0</v>
      </c>
      <c r="O68" s="213">
        <f t="shared" ref="O68:R68" si="127">$N$13*O67</f>
        <v>0</v>
      </c>
      <c r="P68" s="209">
        <f t="shared" si="127"/>
        <v>0</v>
      </c>
      <c r="Q68" s="209">
        <f t="shared" si="127"/>
        <v>0</v>
      </c>
      <c r="R68" s="210">
        <f t="shared" si="127"/>
        <v>0</v>
      </c>
      <c r="S68" s="214">
        <f>$S$13*S67</f>
        <v>0</v>
      </c>
      <c r="T68" s="213">
        <f>$T$13*T67</f>
        <v>0</v>
      </c>
      <c r="U68" s="209">
        <f t="shared" ref="U68:W68" si="128">$T$13*U67</f>
        <v>0</v>
      </c>
      <c r="V68" s="209">
        <f t="shared" si="128"/>
        <v>0</v>
      </c>
      <c r="W68" s="210">
        <f t="shared" si="128"/>
        <v>0</v>
      </c>
      <c r="X68" s="211">
        <f>$X$13*X67</f>
        <v>0</v>
      </c>
      <c r="Y68" s="213">
        <f t="shared" ref="Y68:AA68" si="129">$X$13*Y67</f>
        <v>0</v>
      </c>
      <c r="Z68" s="209">
        <f t="shared" si="129"/>
        <v>0</v>
      </c>
      <c r="AA68" s="215">
        <f t="shared" si="129"/>
        <v>0</v>
      </c>
      <c r="AB68" s="216">
        <v>613066</v>
      </c>
      <c r="AC68" s="217">
        <f>SUM(C68:AA68)</f>
        <v>0</v>
      </c>
    </row>
    <row r="69" spans="1:29" ht="9.6" customHeight="1" x14ac:dyDescent="0.2">
      <c r="A69" s="185"/>
      <c r="B69" s="196"/>
      <c r="C69" s="197"/>
      <c r="D69" s="198"/>
      <c r="E69" s="199"/>
      <c r="F69" s="197"/>
      <c r="G69" s="198"/>
      <c r="H69" s="200"/>
      <c r="I69" s="201"/>
      <c r="J69" s="198"/>
      <c r="K69" s="198"/>
      <c r="L69" s="198"/>
      <c r="M69" s="199"/>
      <c r="N69" s="197"/>
      <c r="O69" s="201"/>
      <c r="P69" s="198"/>
      <c r="Q69" s="198"/>
      <c r="R69" s="199"/>
      <c r="S69" s="202"/>
      <c r="T69" s="201"/>
      <c r="U69" s="198"/>
      <c r="V69" s="198"/>
      <c r="W69" s="199"/>
      <c r="X69" s="197"/>
      <c r="Y69" s="198"/>
      <c r="Z69" s="198"/>
      <c r="AA69" s="204"/>
      <c r="AC69" s="205"/>
    </row>
    <row r="70" spans="1:29" ht="9.6" customHeight="1" x14ac:dyDescent="0.2">
      <c r="A70" s="206" t="s">
        <v>117</v>
      </c>
      <c r="B70" s="207" t="s">
        <v>15</v>
      </c>
      <c r="C70" s="211">
        <f t="shared" ref="C70:E70" si="130">$C$13*C69</f>
        <v>0</v>
      </c>
      <c r="D70" s="209">
        <f t="shared" si="130"/>
        <v>0</v>
      </c>
      <c r="E70" s="210">
        <f t="shared" si="130"/>
        <v>0</v>
      </c>
      <c r="F70" s="211">
        <f>$F$13*F69</f>
        <v>0</v>
      </c>
      <c r="G70" s="209">
        <f>$F$13*G69</f>
        <v>0</v>
      </c>
      <c r="H70" s="212">
        <f>$F$13*H69</f>
        <v>0</v>
      </c>
      <c r="I70" s="213">
        <f>$I$13*I69</f>
        <v>0</v>
      </c>
      <c r="J70" s="209">
        <f t="shared" ref="J70:M70" si="131">$I$13*J69</f>
        <v>0</v>
      </c>
      <c r="K70" s="209">
        <f t="shared" si="131"/>
        <v>0</v>
      </c>
      <c r="L70" s="209">
        <f t="shared" si="131"/>
        <v>0</v>
      </c>
      <c r="M70" s="210">
        <f t="shared" si="131"/>
        <v>0</v>
      </c>
      <c r="N70" s="211">
        <f>$N$13*N69</f>
        <v>0</v>
      </c>
      <c r="O70" s="213">
        <f t="shared" ref="O70:R70" si="132">$N$13*O69</f>
        <v>0</v>
      </c>
      <c r="P70" s="209">
        <f t="shared" si="132"/>
        <v>0</v>
      </c>
      <c r="Q70" s="209">
        <f t="shared" si="132"/>
        <v>0</v>
      </c>
      <c r="R70" s="210">
        <f t="shared" si="132"/>
        <v>0</v>
      </c>
      <c r="S70" s="214">
        <f>$S$13*S69</f>
        <v>0</v>
      </c>
      <c r="T70" s="213">
        <f>$T$13*T69</f>
        <v>0</v>
      </c>
      <c r="U70" s="209">
        <f t="shared" ref="U70:W70" si="133">$T$13*U69</f>
        <v>0</v>
      </c>
      <c r="V70" s="209">
        <f t="shared" si="133"/>
        <v>0</v>
      </c>
      <c r="W70" s="210">
        <f t="shared" si="133"/>
        <v>0</v>
      </c>
      <c r="X70" s="211">
        <f>$X$13*X69</f>
        <v>0</v>
      </c>
      <c r="Y70" s="213">
        <f t="shared" ref="Y70:AA70" si="134">$X$13*Y69</f>
        <v>0</v>
      </c>
      <c r="Z70" s="209">
        <f t="shared" si="134"/>
        <v>0</v>
      </c>
      <c r="AA70" s="215">
        <f t="shared" si="134"/>
        <v>0</v>
      </c>
      <c r="AB70" s="216">
        <v>613069</v>
      </c>
      <c r="AC70" s="217">
        <f>SUM(C70:AA70)</f>
        <v>0</v>
      </c>
    </row>
    <row r="71" spans="1:29" ht="9.6" customHeight="1" x14ac:dyDescent="0.2">
      <c r="A71" s="185"/>
      <c r="B71" s="196"/>
      <c r="C71" s="197"/>
      <c r="D71" s="198"/>
      <c r="E71" s="199"/>
      <c r="F71" s="197"/>
      <c r="G71" s="198"/>
      <c r="H71" s="200"/>
      <c r="I71" s="201"/>
      <c r="J71" s="198"/>
      <c r="K71" s="198"/>
      <c r="L71" s="198"/>
      <c r="M71" s="199"/>
      <c r="N71" s="197"/>
      <c r="O71" s="201"/>
      <c r="P71" s="198"/>
      <c r="Q71" s="198"/>
      <c r="R71" s="199"/>
      <c r="S71" s="202"/>
      <c r="T71" s="201"/>
      <c r="U71" s="198"/>
      <c r="V71" s="198"/>
      <c r="W71" s="199"/>
      <c r="X71" s="197"/>
      <c r="Y71" s="198"/>
      <c r="Z71" s="198"/>
      <c r="AA71" s="204"/>
      <c r="AC71" s="205"/>
    </row>
    <row r="72" spans="1:29" ht="9.6" customHeight="1" x14ac:dyDescent="0.2">
      <c r="A72" s="206" t="s">
        <v>118</v>
      </c>
      <c r="B72" s="207" t="s">
        <v>15</v>
      </c>
      <c r="C72" s="211">
        <f t="shared" ref="C72:E72" si="135">$C$13*C71</f>
        <v>0</v>
      </c>
      <c r="D72" s="209">
        <f t="shared" si="135"/>
        <v>0</v>
      </c>
      <c r="E72" s="210">
        <f t="shared" si="135"/>
        <v>0</v>
      </c>
      <c r="F72" s="211">
        <f>$F$13*F71</f>
        <v>0</v>
      </c>
      <c r="G72" s="209">
        <f>$F$13*G71</f>
        <v>0</v>
      </c>
      <c r="H72" s="212">
        <f>$F$13*H71</f>
        <v>0</v>
      </c>
      <c r="I72" s="213">
        <f>$I$13*I71</f>
        <v>0</v>
      </c>
      <c r="J72" s="209">
        <f t="shared" ref="J72:M72" si="136">$I$13*J71</f>
        <v>0</v>
      </c>
      <c r="K72" s="209">
        <f t="shared" si="136"/>
        <v>0</v>
      </c>
      <c r="L72" s="209">
        <f t="shared" si="136"/>
        <v>0</v>
      </c>
      <c r="M72" s="210">
        <f t="shared" si="136"/>
        <v>0</v>
      </c>
      <c r="N72" s="211">
        <f>$N$13*N71</f>
        <v>0</v>
      </c>
      <c r="O72" s="213">
        <f t="shared" ref="O72:R72" si="137">$N$13*O71</f>
        <v>0</v>
      </c>
      <c r="P72" s="209">
        <f t="shared" si="137"/>
        <v>0</v>
      </c>
      <c r="Q72" s="209">
        <f t="shared" si="137"/>
        <v>0</v>
      </c>
      <c r="R72" s="210">
        <f t="shared" si="137"/>
        <v>0</v>
      </c>
      <c r="S72" s="214">
        <f>$S$13*S71</f>
        <v>0</v>
      </c>
      <c r="T72" s="213">
        <f>$T$13*T71</f>
        <v>0</v>
      </c>
      <c r="U72" s="209">
        <f t="shared" ref="U72:W72" si="138">$T$13*U71</f>
        <v>0</v>
      </c>
      <c r="V72" s="209">
        <f t="shared" si="138"/>
        <v>0</v>
      </c>
      <c r="W72" s="210">
        <f t="shared" si="138"/>
        <v>0</v>
      </c>
      <c r="X72" s="211">
        <f>$X$13*X71</f>
        <v>0</v>
      </c>
      <c r="Y72" s="213">
        <f t="shared" ref="Y72:AA72" si="139">$X$13*Y71</f>
        <v>0</v>
      </c>
      <c r="Z72" s="209">
        <f t="shared" si="139"/>
        <v>0</v>
      </c>
      <c r="AA72" s="215">
        <f t="shared" si="139"/>
        <v>0</v>
      </c>
      <c r="AB72" s="216">
        <v>613072</v>
      </c>
      <c r="AC72" s="217">
        <f>SUM(C72:AA72)</f>
        <v>0</v>
      </c>
    </row>
    <row r="73" spans="1:29" ht="9.6" customHeight="1" x14ac:dyDescent="0.2">
      <c r="A73" s="185"/>
      <c r="B73" s="196"/>
      <c r="C73" s="197"/>
      <c r="D73" s="198"/>
      <c r="E73" s="199"/>
      <c r="F73" s="197"/>
      <c r="G73" s="198"/>
      <c r="H73" s="200"/>
      <c r="I73" s="201"/>
      <c r="J73" s="198"/>
      <c r="K73" s="198"/>
      <c r="L73" s="198"/>
      <c r="M73" s="199"/>
      <c r="N73" s="197"/>
      <c r="O73" s="201"/>
      <c r="P73" s="198"/>
      <c r="Q73" s="198"/>
      <c r="R73" s="199"/>
      <c r="S73" s="202"/>
      <c r="T73" s="201"/>
      <c r="U73" s="198"/>
      <c r="V73" s="198"/>
      <c r="W73" s="199"/>
      <c r="X73" s="197"/>
      <c r="Y73" s="198"/>
      <c r="Z73" s="198"/>
      <c r="AA73" s="204"/>
      <c r="AC73" s="205"/>
    </row>
    <row r="74" spans="1:29" ht="9.6" customHeight="1" x14ac:dyDescent="0.2">
      <c r="A74" s="206" t="s">
        <v>32</v>
      </c>
      <c r="B74" s="207" t="s">
        <v>15</v>
      </c>
      <c r="C74" s="211">
        <f t="shared" ref="C74:E74" si="140">$C$13*C73</f>
        <v>0</v>
      </c>
      <c r="D74" s="209">
        <f t="shared" si="140"/>
        <v>0</v>
      </c>
      <c r="E74" s="210">
        <f t="shared" si="140"/>
        <v>0</v>
      </c>
      <c r="F74" s="211">
        <f>$F$13*F73</f>
        <v>0</v>
      </c>
      <c r="G74" s="209">
        <f>$F$13*G73</f>
        <v>0</v>
      </c>
      <c r="H74" s="212">
        <f>$F$13*H73</f>
        <v>0</v>
      </c>
      <c r="I74" s="213">
        <f>$I$13*I73</f>
        <v>0</v>
      </c>
      <c r="J74" s="209">
        <f t="shared" ref="J74:M74" si="141">$I$13*J73</f>
        <v>0</v>
      </c>
      <c r="K74" s="209">
        <f t="shared" si="141"/>
        <v>0</v>
      </c>
      <c r="L74" s="209">
        <f t="shared" si="141"/>
        <v>0</v>
      </c>
      <c r="M74" s="210">
        <f t="shared" si="141"/>
        <v>0</v>
      </c>
      <c r="N74" s="211">
        <f>$N$13*N73</f>
        <v>0</v>
      </c>
      <c r="O74" s="213">
        <f t="shared" ref="O74:R74" si="142">$N$13*O73</f>
        <v>0</v>
      </c>
      <c r="P74" s="209">
        <f t="shared" si="142"/>
        <v>0</v>
      </c>
      <c r="Q74" s="209">
        <f t="shared" si="142"/>
        <v>0</v>
      </c>
      <c r="R74" s="210">
        <f t="shared" si="142"/>
        <v>0</v>
      </c>
      <c r="S74" s="214">
        <f>$S$13*S73</f>
        <v>0</v>
      </c>
      <c r="T74" s="213">
        <f>$T$13*T73</f>
        <v>0</v>
      </c>
      <c r="U74" s="209">
        <f t="shared" ref="U74:W74" si="143">$T$13*U73</f>
        <v>0</v>
      </c>
      <c r="V74" s="209">
        <f t="shared" si="143"/>
        <v>0</v>
      </c>
      <c r="W74" s="210">
        <f t="shared" si="143"/>
        <v>0</v>
      </c>
      <c r="X74" s="211">
        <f>$X$13*X73</f>
        <v>0</v>
      </c>
      <c r="Y74" s="213">
        <f t="shared" ref="Y74:AA74" si="144">$X$13*Y73</f>
        <v>0</v>
      </c>
      <c r="Z74" s="209">
        <f t="shared" si="144"/>
        <v>0</v>
      </c>
      <c r="AA74" s="215">
        <f t="shared" si="144"/>
        <v>0</v>
      </c>
      <c r="AB74" s="216">
        <v>613074</v>
      </c>
      <c r="AC74" s="217">
        <f>SUM(C74:AA74)</f>
        <v>0</v>
      </c>
    </row>
    <row r="75" spans="1:29" ht="9.6" customHeight="1" x14ac:dyDescent="0.2">
      <c r="A75" s="185"/>
      <c r="B75" s="196"/>
      <c r="C75" s="197"/>
      <c r="D75" s="198"/>
      <c r="E75" s="199"/>
      <c r="F75" s="197"/>
      <c r="G75" s="198"/>
      <c r="H75" s="200"/>
      <c r="I75" s="201"/>
      <c r="J75" s="198"/>
      <c r="K75" s="198"/>
      <c r="L75" s="198"/>
      <c r="M75" s="199"/>
      <c r="N75" s="197"/>
      <c r="O75" s="201"/>
      <c r="P75" s="198"/>
      <c r="Q75" s="198"/>
      <c r="R75" s="199"/>
      <c r="S75" s="202"/>
      <c r="T75" s="201"/>
      <c r="U75" s="198"/>
      <c r="V75" s="198"/>
      <c r="W75" s="199"/>
      <c r="X75" s="197"/>
      <c r="Y75" s="198"/>
      <c r="Z75" s="198"/>
      <c r="AA75" s="204"/>
      <c r="AC75" s="205"/>
    </row>
    <row r="76" spans="1:29" ht="9.6" customHeight="1" x14ac:dyDescent="0.2">
      <c r="A76" s="206" t="s">
        <v>33</v>
      </c>
      <c r="B76" s="207" t="s">
        <v>15</v>
      </c>
      <c r="C76" s="211">
        <f t="shared" ref="C76:E76" si="145">$C$13*C75</f>
        <v>0</v>
      </c>
      <c r="D76" s="209">
        <f t="shared" si="145"/>
        <v>0</v>
      </c>
      <c r="E76" s="210">
        <f t="shared" si="145"/>
        <v>0</v>
      </c>
      <c r="F76" s="211">
        <f>$F$13*F75</f>
        <v>0</v>
      </c>
      <c r="G76" s="209">
        <f>$F$13*G75</f>
        <v>0</v>
      </c>
      <c r="H76" s="212">
        <f>$F$13*H75</f>
        <v>0</v>
      </c>
      <c r="I76" s="213">
        <f>$I$13*I75</f>
        <v>0</v>
      </c>
      <c r="J76" s="209">
        <f t="shared" ref="J76:M76" si="146">$I$13*J75</f>
        <v>0</v>
      </c>
      <c r="K76" s="209">
        <f t="shared" si="146"/>
        <v>0</v>
      </c>
      <c r="L76" s="209">
        <f t="shared" si="146"/>
        <v>0</v>
      </c>
      <c r="M76" s="210">
        <f t="shared" si="146"/>
        <v>0</v>
      </c>
      <c r="N76" s="211">
        <f>$N$13*N75</f>
        <v>0</v>
      </c>
      <c r="O76" s="213">
        <f t="shared" ref="O76:R76" si="147">$N$13*O75</f>
        <v>0</v>
      </c>
      <c r="P76" s="209">
        <f t="shared" si="147"/>
        <v>0</v>
      </c>
      <c r="Q76" s="209">
        <f t="shared" si="147"/>
        <v>0</v>
      </c>
      <c r="R76" s="210">
        <f t="shared" si="147"/>
        <v>0</v>
      </c>
      <c r="S76" s="214">
        <f>$S$13*S75</f>
        <v>0</v>
      </c>
      <c r="T76" s="213">
        <f>$T$13*T75</f>
        <v>0</v>
      </c>
      <c r="U76" s="209">
        <f t="shared" ref="U76:W76" si="148">$T$13*U75</f>
        <v>0</v>
      </c>
      <c r="V76" s="209">
        <f t="shared" si="148"/>
        <v>0</v>
      </c>
      <c r="W76" s="210">
        <f t="shared" si="148"/>
        <v>0</v>
      </c>
      <c r="X76" s="211">
        <f>$X$13*X75</f>
        <v>0</v>
      </c>
      <c r="Y76" s="213">
        <f t="shared" ref="Y76:AA76" si="149">$X$13*Y75</f>
        <v>0</v>
      </c>
      <c r="Z76" s="209">
        <f t="shared" si="149"/>
        <v>0</v>
      </c>
      <c r="AA76" s="215">
        <f t="shared" si="149"/>
        <v>0</v>
      </c>
      <c r="AB76" s="216">
        <v>614002</v>
      </c>
      <c r="AC76" s="217">
        <f>SUM(C76:AA76)</f>
        <v>0</v>
      </c>
    </row>
    <row r="77" spans="1:29" ht="9.6" customHeight="1" x14ac:dyDescent="0.2">
      <c r="A77" s="185"/>
      <c r="B77" s="196"/>
      <c r="C77" s="197"/>
      <c r="D77" s="198"/>
      <c r="E77" s="199"/>
      <c r="F77" s="197"/>
      <c r="G77" s="198"/>
      <c r="H77" s="200"/>
      <c r="I77" s="201"/>
      <c r="J77" s="198"/>
      <c r="K77" s="198"/>
      <c r="L77" s="198"/>
      <c r="M77" s="199"/>
      <c r="N77" s="197"/>
      <c r="O77" s="201"/>
      <c r="P77" s="198"/>
      <c r="Q77" s="198"/>
      <c r="R77" s="199"/>
      <c r="S77" s="202"/>
      <c r="T77" s="201"/>
      <c r="U77" s="198"/>
      <c r="V77" s="198"/>
      <c r="W77" s="199"/>
      <c r="X77" s="197"/>
      <c r="Y77" s="198"/>
      <c r="Z77" s="198"/>
      <c r="AA77" s="204"/>
      <c r="AC77" s="205"/>
    </row>
    <row r="78" spans="1:29" ht="9.6" customHeight="1" x14ac:dyDescent="0.2">
      <c r="A78" s="206" t="s">
        <v>122</v>
      </c>
      <c r="B78" s="207" t="s">
        <v>15</v>
      </c>
      <c r="C78" s="211">
        <f t="shared" ref="C78:E78" si="150">$C$13*C77</f>
        <v>0</v>
      </c>
      <c r="D78" s="209">
        <f t="shared" si="150"/>
        <v>0</v>
      </c>
      <c r="E78" s="210">
        <f t="shared" si="150"/>
        <v>0</v>
      </c>
      <c r="F78" s="211">
        <f>$F$13*F77</f>
        <v>0</v>
      </c>
      <c r="G78" s="209">
        <f>$F$13*G77</f>
        <v>0</v>
      </c>
      <c r="H78" s="212">
        <f>$F$13*H77</f>
        <v>0</v>
      </c>
      <c r="I78" s="213">
        <f>$I$13*I77</f>
        <v>0</v>
      </c>
      <c r="J78" s="209">
        <f t="shared" ref="J78:M78" si="151">$I$13*J77</f>
        <v>0</v>
      </c>
      <c r="K78" s="209">
        <f t="shared" si="151"/>
        <v>0</v>
      </c>
      <c r="L78" s="209">
        <f t="shared" si="151"/>
        <v>0</v>
      </c>
      <c r="M78" s="210">
        <f t="shared" si="151"/>
        <v>0</v>
      </c>
      <c r="N78" s="211">
        <f>$N$13*N77</f>
        <v>0</v>
      </c>
      <c r="O78" s="213">
        <f t="shared" ref="O78:R78" si="152">$N$13*O77</f>
        <v>0</v>
      </c>
      <c r="P78" s="209">
        <f t="shared" si="152"/>
        <v>0</v>
      </c>
      <c r="Q78" s="209">
        <f t="shared" si="152"/>
        <v>0</v>
      </c>
      <c r="R78" s="210">
        <f t="shared" si="152"/>
        <v>0</v>
      </c>
      <c r="S78" s="214">
        <f>$S$13*S77</f>
        <v>0</v>
      </c>
      <c r="T78" s="213">
        <f>$T$13*T77</f>
        <v>0</v>
      </c>
      <c r="U78" s="209">
        <f t="shared" ref="U78:W78" si="153">$T$13*U77</f>
        <v>0</v>
      </c>
      <c r="V78" s="209">
        <f t="shared" si="153"/>
        <v>0</v>
      </c>
      <c r="W78" s="210">
        <f t="shared" si="153"/>
        <v>0</v>
      </c>
      <c r="X78" s="211">
        <f>$X$13*X77</f>
        <v>0</v>
      </c>
      <c r="Y78" s="213">
        <f t="shared" ref="Y78:AA78" si="154">$X$13*Y77</f>
        <v>0</v>
      </c>
      <c r="Z78" s="209">
        <f t="shared" si="154"/>
        <v>0</v>
      </c>
      <c r="AA78" s="215">
        <f t="shared" si="154"/>
        <v>0</v>
      </c>
      <c r="AB78" s="216">
        <v>614021</v>
      </c>
      <c r="AC78" s="217">
        <f>SUM(C78:AA78)</f>
        <v>0</v>
      </c>
    </row>
    <row r="79" spans="1:29" ht="9.6" customHeight="1" x14ac:dyDescent="0.2">
      <c r="A79" s="185"/>
      <c r="B79" s="196"/>
      <c r="C79" s="197"/>
      <c r="D79" s="198"/>
      <c r="E79" s="199"/>
      <c r="F79" s="197"/>
      <c r="G79" s="198"/>
      <c r="H79" s="200"/>
      <c r="I79" s="201"/>
      <c r="J79" s="198"/>
      <c r="K79" s="198"/>
      <c r="L79" s="198"/>
      <c r="M79" s="199"/>
      <c r="N79" s="197"/>
      <c r="O79" s="201"/>
      <c r="P79" s="198"/>
      <c r="Q79" s="198"/>
      <c r="R79" s="199"/>
      <c r="S79" s="202"/>
      <c r="T79" s="201"/>
      <c r="U79" s="198"/>
      <c r="V79" s="198"/>
      <c r="W79" s="199"/>
      <c r="X79" s="197"/>
      <c r="Y79" s="198"/>
      <c r="Z79" s="198"/>
      <c r="AA79" s="204"/>
      <c r="AC79" s="205"/>
    </row>
    <row r="80" spans="1:29" ht="9.6" customHeight="1" x14ac:dyDescent="0.2">
      <c r="A80" s="206" t="s">
        <v>123</v>
      </c>
      <c r="B80" s="207" t="s">
        <v>15</v>
      </c>
      <c r="C80" s="211">
        <f t="shared" ref="C80:E80" si="155">$C$13*C79</f>
        <v>0</v>
      </c>
      <c r="D80" s="209">
        <f t="shared" si="155"/>
        <v>0</v>
      </c>
      <c r="E80" s="210">
        <f t="shared" si="155"/>
        <v>0</v>
      </c>
      <c r="F80" s="211">
        <f>$F$13*F79</f>
        <v>0</v>
      </c>
      <c r="G80" s="209">
        <f>$F$13*G79</f>
        <v>0</v>
      </c>
      <c r="H80" s="212">
        <f>$F$13*H79</f>
        <v>0</v>
      </c>
      <c r="I80" s="213">
        <f>$I$13*I79</f>
        <v>0</v>
      </c>
      <c r="J80" s="209">
        <f t="shared" ref="J80:M80" si="156">$I$13*J79</f>
        <v>0</v>
      </c>
      <c r="K80" s="209">
        <f t="shared" si="156"/>
        <v>0</v>
      </c>
      <c r="L80" s="209">
        <f t="shared" si="156"/>
        <v>0</v>
      </c>
      <c r="M80" s="210">
        <f t="shared" si="156"/>
        <v>0</v>
      </c>
      <c r="N80" s="211">
        <f>$N$13*N79</f>
        <v>0</v>
      </c>
      <c r="O80" s="213">
        <f t="shared" ref="O80:R80" si="157">$N$13*O79</f>
        <v>0</v>
      </c>
      <c r="P80" s="209">
        <f t="shared" si="157"/>
        <v>0</v>
      </c>
      <c r="Q80" s="209">
        <f t="shared" si="157"/>
        <v>0</v>
      </c>
      <c r="R80" s="210">
        <f t="shared" si="157"/>
        <v>0</v>
      </c>
      <c r="S80" s="214">
        <f>$S$13*S79</f>
        <v>0</v>
      </c>
      <c r="T80" s="213">
        <f>$T$13*T79</f>
        <v>0</v>
      </c>
      <c r="U80" s="209">
        <f t="shared" ref="U80:W80" si="158">$T$13*U79</f>
        <v>0</v>
      </c>
      <c r="V80" s="209">
        <f t="shared" si="158"/>
        <v>0</v>
      </c>
      <c r="W80" s="210">
        <f t="shared" si="158"/>
        <v>0</v>
      </c>
      <c r="X80" s="211">
        <f>$X$13*X79</f>
        <v>0</v>
      </c>
      <c r="Y80" s="213">
        <f t="shared" ref="Y80:AA80" si="159">$X$13*Y79</f>
        <v>0</v>
      </c>
      <c r="Z80" s="209">
        <f t="shared" si="159"/>
        <v>0</v>
      </c>
      <c r="AA80" s="215">
        <f t="shared" si="159"/>
        <v>0</v>
      </c>
      <c r="AB80" s="216">
        <v>614022</v>
      </c>
      <c r="AC80" s="217">
        <f>SUM(C80:AA80)</f>
        <v>0</v>
      </c>
    </row>
    <row r="81" spans="1:29" ht="9.6" customHeight="1" x14ac:dyDescent="0.2">
      <c r="A81" s="185"/>
      <c r="B81" s="196"/>
      <c r="C81" s="197"/>
      <c r="D81" s="198"/>
      <c r="E81" s="199"/>
      <c r="F81" s="197"/>
      <c r="G81" s="198"/>
      <c r="H81" s="200"/>
      <c r="I81" s="201"/>
      <c r="J81" s="198"/>
      <c r="K81" s="198"/>
      <c r="L81" s="198"/>
      <c r="M81" s="199"/>
      <c r="N81" s="197"/>
      <c r="O81" s="201"/>
      <c r="P81" s="198"/>
      <c r="Q81" s="198"/>
      <c r="R81" s="199"/>
      <c r="S81" s="202"/>
      <c r="T81" s="201"/>
      <c r="U81" s="198"/>
      <c r="V81" s="198"/>
      <c r="W81" s="199"/>
      <c r="X81" s="197"/>
      <c r="Y81" s="198"/>
      <c r="Z81" s="198"/>
      <c r="AA81" s="204"/>
      <c r="AC81" s="205"/>
    </row>
    <row r="82" spans="1:29" ht="9.6" customHeight="1" x14ac:dyDescent="0.2">
      <c r="A82" s="206" t="s">
        <v>124</v>
      </c>
      <c r="B82" s="207" t="s">
        <v>15</v>
      </c>
      <c r="C82" s="211">
        <f t="shared" ref="C82:E82" si="160">$C$13*C81</f>
        <v>0</v>
      </c>
      <c r="D82" s="209">
        <f t="shared" si="160"/>
        <v>0</v>
      </c>
      <c r="E82" s="210">
        <f t="shared" si="160"/>
        <v>0</v>
      </c>
      <c r="F82" s="211">
        <f>$F$13*F81</f>
        <v>0</v>
      </c>
      <c r="G82" s="209">
        <f>$F$13*G81</f>
        <v>0</v>
      </c>
      <c r="H82" s="212">
        <f>$F$13*H81</f>
        <v>0</v>
      </c>
      <c r="I82" s="213">
        <f>$I$13*I81</f>
        <v>0</v>
      </c>
      <c r="J82" s="209">
        <f t="shared" ref="J82:M82" si="161">$I$13*J81</f>
        <v>0</v>
      </c>
      <c r="K82" s="209">
        <f t="shared" si="161"/>
        <v>0</v>
      </c>
      <c r="L82" s="209">
        <f t="shared" si="161"/>
        <v>0</v>
      </c>
      <c r="M82" s="210">
        <f t="shared" si="161"/>
        <v>0</v>
      </c>
      <c r="N82" s="211">
        <f>$N$13*N81</f>
        <v>0</v>
      </c>
      <c r="O82" s="213">
        <f t="shared" ref="O82:R82" si="162">$N$13*O81</f>
        <v>0</v>
      </c>
      <c r="P82" s="209">
        <f t="shared" si="162"/>
        <v>0</v>
      </c>
      <c r="Q82" s="209">
        <f t="shared" si="162"/>
        <v>0</v>
      </c>
      <c r="R82" s="210">
        <f t="shared" si="162"/>
        <v>0</v>
      </c>
      <c r="S82" s="214">
        <f>$S$13*S81</f>
        <v>0</v>
      </c>
      <c r="T82" s="213">
        <f>$T$13*T81</f>
        <v>0</v>
      </c>
      <c r="U82" s="209">
        <f t="shared" ref="U82:W82" si="163">$T$13*U81</f>
        <v>0</v>
      </c>
      <c r="V82" s="209">
        <f t="shared" si="163"/>
        <v>0</v>
      </c>
      <c r="W82" s="210">
        <f t="shared" si="163"/>
        <v>0</v>
      </c>
      <c r="X82" s="211">
        <f>$X$13*X81</f>
        <v>0</v>
      </c>
      <c r="Y82" s="213">
        <f t="shared" ref="Y82:AA82" si="164">$X$13*Y81</f>
        <v>0</v>
      </c>
      <c r="Z82" s="209">
        <f t="shared" si="164"/>
        <v>0</v>
      </c>
      <c r="AA82" s="215">
        <f t="shared" si="164"/>
        <v>0</v>
      </c>
      <c r="AB82" s="216">
        <v>614024</v>
      </c>
      <c r="AC82" s="217">
        <f>SUM(C82:AA82)</f>
        <v>0</v>
      </c>
    </row>
    <row r="83" spans="1:29" ht="9.6" customHeight="1" x14ac:dyDescent="0.2">
      <c r="A83" s="185"/>
      <c r="B83" s="196"/>
      <c r="C83" s="197"/>
      <c r="D83" s="198"/>
      <c r="E83" s="199"/>
      <c r="F83" s="197"/>
      <c r="G83" s="198"/>
      <c r="H83" s="200"/>
      <c r="I83" s="201"/>
      <c r="J83" s="198"/>
      <c r="K83" s="198"/>
      <c r="L83" s="198"/>
      <c r="M83" s="199"/>
      <c r="N83" s="197"/>
      <c r="O83" s="201"/>
      <c r="P83" s="198"/>
      <c r="Q83" s="198"/>
      <c r="R83" s="199"/>
      <c r="S83" s="202"/>
      <c r="T83" s="201"/>
      <c r="U83" s="198"/>
      <c r="V83" s="198"/>
      <c r="W83" s="199"/>
      <c r="X83" s="197"/>
      <c r="Y83" s="198"/>
      <c r="Z83" s="198"/>
      <c r="AA83" s="204"/>
      <c r="AC83" s="205"/>
    </row>
    <row r="84" spans="1:29" ht="9.6" customHeight="1" x14ac:dyDescent="0.2">
      <c r="A84" s="206" t="s">
        <v>35</v>
      </c>
      <c r="B84" s="207" t="s">
        <v>15</v>
      </c>
      <c r="C84" s="211">
        <f t="shared" ref="C84:E84" si="165">$C$13*C83</f>
        <v>0</v>
      </c>
      <c r="D84" s="209">
        <f t="shared" si="165"/>
        <v>0</v>
      </c>
      <c r="E84" s="210">
        <f t="shared" si="165"/>
        <v>0</v>
      </c>
      <c r="F84" s="211">
        <f>$F$13*F83</f>
        <v>0</v>
      </c>
      <c r="G84" s="209">
        <f>$F$13*G83</f>
        <v>0</v>
      </c>
      <c r="H84" s="212">
        <f>$F$13*H83</f>
        <v>0</v>
      </c>
      <c r="I84" s="213">
        <f>$I$13*I83</f>
        <v>0</v>
      </c>
      <c r="J84" s="209">
        <f t="shared" ref="J84:M84" si="166">$I$13*J83</f>
        <v>0</v>
      </c>
      <c r="K84" s="209">
        <f t="shared" si="166"/>
        <v>0</v>
      </c>
      <c r="L84" s="209">
        <f t="shared" si="166"/>
        <v>0</v>
      </c>
      <c r="M84" s="210">
        <f t="shared" si="166"/>
        <v>0</v>
      </c>
      <c r="N84" s="211">
        <f>$N$13*N83</f>
        <v>0</v>
      </c>
      <c r="O84" s="213">
        <f t="shared" ref="O84:R84" si="167">$N$13*O83</f>
        <v>0</v>
      </c>
      <c r="P84" s="209">
        <f t="shared" si="167"/>
        <v>0</v>
      </c>
      <c r="Q84" s="209">
        <f t="shared" si="167"/>
        <v>0</v>
      </c>
      <c r="R84" s="210">
        <f t="shared" si="167"/>
        <v>0</v>
      </c>
      <c r="S84" s="214">
        <f>$S$13*S83</f>
        <v>0</v>
      </c>
      <c r="T84" s="213">
        <f>$T$13*T83</f>
        <v>0</v>
      </c>
      <c r="U84" s="209">
        <f t="shared" ref="U84:W84" si="168">$T$13*U83</f>
        <v>0</v>
      </c>
      <c r="V84" s="209">
        <f t="shared" si="168"/>
        <v>0</v>
      </c>
      <c r="W84" s="210">
        <f t="shared" si="168"/>
        <v>0</v>
      </c>
      <c r="X84" s="211">
        <f>$X$13*X83</f>
        <v>0</v>
      </c>
      <c r="Y84" s="213">
        <f t="shared" ref="Y84:AA84" si="169">$X$13*Y83</f>
        <v>0</v>
      </c>
      <c r="Z84" s="209">
        <f t="shared" si="169"/>
        <v>0</v>
      </c>
      <c r="AA84" s="215">
        <f t="shared" si="169"/>
        <v>0</v>
      </c>
      <c r="AB84" s="216">
        <v>614074</v>
      </c>
      <c r="AC84" s="217">
        <f>SUM(C84:AA84)</f>
        <v>0</v>
      </c>
    </row>
    <row r="85" spans="1:29" ht="9.6" customHeight="1" x14ac:dyDescent="0.2">
      <c r="A85" s="185"/>
      <c r="B85" s="196"/>
      <c r="C85" s="197"/>
      <c r="D85" s="198"/>
      <c r="E85" s="199"/>
      <c r="F85" s="197"/>
      <c r="G85" s="198"/>
      <c r="H85" s="200"/>
      <c r="I85" s="201"/>
      <c r="J85" s="198"/>
      <c r="K85" s="198"/>
      <c r="L85" s="198"/>
      <c r="M85" s="199"/>
      <c r="N85" s="197"/>
      <c r="O85" s="201"/>
      <c r="P85" s="198"/>
      <c r="Q85" s="198"/>
      <c r="R85" s="199"/>
      <c r="S85" s="202"/>
      <c r="T85" s="201"/>
      <c r="U85" s="198"/>
      <c r="V85" s="198"/>
      <c r="W85" s="199"/>
      <c r="X85" s="197"/>
      <c r="Y85" s="198"/>
      <c r="Z85" s="198"/>
      <c r="AA85" s="204"/>
      <c r="AC85" s="205"/>
    </row>
    <row r="86" spans="1:29" ht="9.6" customHeight="1" x14ac:dyDescent="0.2">
      <c r="A86" s="206" t="s">
        <v>128</v>
      </c>
      <c r="B86" s="207" t="s">
        <v>15</v>
      </c>
      <c r="C86" s="211">
        <f t="shared" ref="C86:E86" si="170">$C$13*C85</f>
        <v>0</v>
      </c>
      <c r="D86" s="209">
        <f t="shared" si="170"/>
        <v>0</v>
      </c>
      <c r="E86" s="210">
        <f t="shared" si="170"/>
        <v>0</v>
      </c>
      <c r="F86" s="211">
        <f>$F$13*F85</f>
        <v>0</v>
      </c>
      <c r="G86" s="209">
        <f>$F$13*G85</f>
        <v>0</v>
      </c>
      <c r="H86" s="212">
        <f>$F$13*H85</f>
        <v>0</v>
      </c>
      <c r="I86" s="213">
        <f>$I$13*I85</f>
        <v>0</v>
      </c>
      <c r="J86" s="209">
        <f t="shared" ref="J86:M86" si="171">$I$13*J85</f>
        <v>0</v>
      </c>
      <c r="K86" s="209">
        <f t="shared" si="171"/>
        <v>0</v>
      </c>
      <c r="L86" s="209">
        <f t="shared" si="171"/>
        <v>0</v>
      </c>
      <c r="M86" s="210">
        <f t="shared" si="171"/>
        <v>0</v>
      </c>
      <c r="N86" s="211">
        <f>$N$13*N85</f>
        <v>0</v>
      </c>
      <c r="O86" s="213">
        <f t="shared" ref="O86:R86" si="172">$N$13*O85</f>
        <v>0</v>
      </c>
      <c r="P86" s="209">
        <f t="shared" si="172"/>
        <v>0</v>
      </c>
      <c r="Q86" s="209">
        <f t="shared" si="172"/>
        <v>0</v>
      </c>
      <c r="R86" s="210">
        <f t="shared" si="172"/>
        <v>0</v>
      </c>
      <c r="S86" s="214">
        <f>$S$13*S85</f>
        <v>0</v>
      </c>
      <c r="T86" s="213">
        <f>$T$13*T85</f>
        <v>0</v>
      </c>
      <c r="U86" s="209">
        <f t="shared" ref="U86:W86" si="173">$T$13*U85</f>
        <v>0</v>
      </c>
      <c r="V86" s="209">
        <f t="shared" si="173"/>
        <v>0</v>
      </c>
      <c r="W86" s="210">
        <f t="shared" si="173"/>
        <v>0</v>
      </c>
      <c r="X86" s="211">
        <f>$X$13*X85</f>
        <v>0</v>
      </c>
      <c r="Y86" s="213">
        <f t="shared" ref="Y86:AA86" si="174">$X$13*Y85</f>
        <v>0</v>
      </c>
      <c r="Z86" s="209">
        <f t="shared" si="174"/>
        <v>0</v>
      </c>
      <c r="AA86" s="215">
        <f t="shared" si="174"/>
        <v>0</v>
      </c>
      <c r="AB86" s="216">
        <v>614075</v>
      </c>
      <c r="AC86" s="217">
        <f>SUM(C86:AA86)</f>
        <v>0</v>
      </c>
    </row>
    <row r="87" spans="1:29" ht="9.6" customHeight="1" x14ac:dyDescent="0.2">
      <c r="A87" s="185"/>
      <c r="B87" s="196"/>
      <c r="C87" s="197"/>
      <c r="D87" s="198"/>
      <c r="E87" s="199"/>
      <c r="F87" s="197"/>
      <c r="G87" s="198"/>
      <c r="H87" s="200"/>
      <c r="I87" s="201"/>
      <c r="J87" s="198"/>
      <c r="K87" s="198"/>
      <c r="L87" s="198"/>
      <c r="M87" s="199"/>
      <c r="N87" s="197"/>
      <c r="O87" s="201"/>
      <c r="P87" s="198"/>
      <c r="Q87" s="198"/>
      <c r="R87" s="199"/>
      <c r="S87" s="202"/>
      <c r="T87" s="201"/>
      <c r="U87" s="198"/>
      <c r="V87" s="198"/>
      <c r="W87" s="199"/>
      <c r="X87" s="197"/>
      <c r="Y87" s="198"/>
      <c r="Z87" s="198"/>
      <c r="AA87" s="204"/>
      <c r="AC87" s="205"/>
    </row>
    <row r="88" spans="1:29" ht="9.6" customHeight="1" x14ac:dyDescent="0.2">
      <c r="A88" s="206" t="s">
        <v>130</v>
      </c>
      <c r="B88" s="207" t="s">
        <v>15</v>
      </c>
      <c r="C88" s="211">
        <f t="shared" ref="C88:E88" si="175">$C$13*C87</f>
        <v>0</v>
      </c>
      <c r="D88" s="209">
        <f t="shared" si="175"/>
        <v>0</v>
      </c>
      <c r="E88" s="210">
        <f t="shared" si="175"/>
        <v>0</v>
      </c>
      <c r="F88" s="211">
        <f>$F$13*F87</f>
        <v>0</v>
      </c>
      <c r="G88" s="209">
        <f>$F$13*G87</f>
        <v>0</v>
      </c>
      <c r="H88" s="212">
        <f>$F$13*H87</f>
        <v>0</v>
      </c>
      <c r="I88" s="213">
        <f>$I$13*I87</f>
        <v>0</v>
      </c>
      <c r="J88" s="209">
        <f t="shared" ref="J88:M88" si="176">$I$13*J87</f>
        <v>0</v>
      </c>
      <c r="K88" s="209">
        <f t="shared" si="176"/>
        <v>0</v>
      </c>
      <c r="L88" s="209">
        <f t="shared" si="176"/>
        <v>0</v>
      </c>
      <c r="M88" s="210">
        <f t="shared" si="176"/>
        <v>0</v>
      </c>
      <c r="N88" s="211">
        <f>$N$13*N87</f>
        <v>0</v>
      </c>
      <c r="O88" s="213">
        <f t="shared" ref="O88:R88" si="177">$N$13*O87</f>
        <v>0</v>
      </c>
      <c r="P88" s="209">
        <f t="shared" si="177"/>
        <v>0</v>
      </c>
      <c r="Q88" s="209">
        <f t="shared" si="177"/>
        <v>0</v>
      </c>
      <c r="R88" s="210">
        <f t="shared" si="177"/>
        <v>0</v>
      </c>
      <c r="S88" s="214">
        <f>$S$13*S87</f>
        <v>0</v>
      </c>
      <c r="T88" s="213">
        <f>$T$13*T87</f>
        <v>0</v>
      </c>
      <c r="U88" s="209">
        <f t="shared" ref="U88:W88" si="178">$T$13*U87</f>
        <v>0</v>
      </c>
      <c r="V88" s="209">
        <f t="shared" si="178"/>
        <v>0</v>
      </c>
      <c r="W88" s="210">
        <f t="shared" si="178"/>
        <v>0</v>
      </c>
      <c r="X88" s="211">
        <f>$X$13*X87</f>
        <v>0</v>
      </c>
      <c r="Y88" s="213">
        <f t="shared" ref="Y88:AA88" si="179">$X$13*Y87</f>
        <v>0</v>
      </c>
      <c r="Z88" s="209">
        <f t="shared" si="179"/>
        <v>0</v>
      </c>
      <c r="AA88" s="215">
        <f t="shared" si="179"/>
        <v>0</v>
      </c>
      <c r="AB88" s="216">
        <v>615005</v>
      </c>
      <c r="AC88" s="217">
        <f>SUM(C88:AA88)</f>
        <v>0</v>
      </c>
    </row>
    <row r="89" spans="1:29" ht="9.6" customHeight="1" x14ac:dyDescent="0.2">
      <c r="A89" s="185"/>
      <c r="B89" s="196"/>
      <c r="C89" s="197"/>
      <c r="D89" s="198"/>
      <c r="E89" s="199"/>
      <c r="F89" s="197"/>
      <c r="G89" s="198"/>
      <c r="H89" s="200"/>
      <c r="I89" s="201"/>
      <c r="J89" s="198"/>
      <c r="K89" s="198"/>
      <c r="L89" s="198"/>
      <c r="M89" s="199"/>
      <c r="N89" s="197"/>
      <c r="O89" s="201"/>
      <c r="P89" s="198"/>
      <c r="Q89" s="198"/>
      <c r="R89" s="199"/>
      <c r="S89" s="202"/>
      <c r="T89" s="201"/>
      <c r="U89" s="198"/>
      <c r="V89" s="198"/>
      <c r="W89" s="199"/>
      <c r="X89" s="197"/>
      <c r="Y89" s="198"/>
      <c r="Z89" s="198"/>
      <c r="AA89" s="204"/>
      <c r="AC89" s="205"/>
    </row>
    <row r="90" spans="1:29" ht="9.6" customHeight="1" x14ac:dyDescent="0.2">
      <c r="A90" s="206" t="s">
        <v>131</v>
      </c>
      <c r="B90" s="207" t="s">
        <v>15</v>
      </c>
      <c r="C90" s="211">
        <f t="shared" ref="C90:E90" si="180">$C$13*C89</f>
        <v>0</v>
      </c>
      <c r="D90" s="209">
        <f t="shared" si="180"/>
        <v>0</v>
      </c>
      <c r="E90" s="210">
        <f t="shared" si="180"/>
        <v>0</v>
      </c>
      <c r="F90" s="211">
        <f>$F$13*F89</f>
        <v>0</v>
      </c>
      <c r="G90" s="209">
        <f>$F$13*G89</f>
        <v>0</v>
      </c>
      <c r="H90" s="212">
        <f>$F$13*H89</f>
        <v>0</v>
      </c>
      <c r="I90" s="213">
        <f>$I$13*I89</f>
        <v>0</v>
      </c>
      <c r="J90" s="209">
        <f t="shared" ref="J90:M90" si="181">$I$13*J89</f>
        <v>0</v>
      </c>
      <c r="K90" s="209">
        <f t="shared" si="181"/>
        <v>0</v>
      </c>
      <c r="L90" s="209">
        <f t="shared" si="181"/>
        <v>0</v>
      </c>
      <c r="M90" s="210">
        <f t="shared" si="181"/>
        <v>0</v>
      </c>
      <c r="N90" s="211">
        <f>$N$13*N89</f>
        <v>0</v>
      </c>
      <c r="O90" s="213">
        <f t="shared" ref="O90:R90" si="182">$N$13*O89</f>
        <v>0</v>
      </c>
      <c r="P90" s="209">
        <f t="shared" si="182"/>
        <v>0</v>
      </c>
      <c r="Q90" s="209">
        <f t="shared" si="182"/>
        <v>0</v>
      </c>
      <c r="R90" s="210">
        <f t="shared" si="182"/>
        <v>0</v>
      </c>
      <c r="S90" s="214">
        <f>$S$13*S89</f>
        <v>0</v>
      </c>
      <c r="T90" s="213">
        <f>$T$13*T89</f>
        <v>0</v>
      </c>
      <c r="U90" s="209">
        <f t="shared" ref="U90:W90" si="183">$T$13*U89</f>
        <v>0</v>
      </c>
      <c r="V90" s="209">
        <f t="shared" si="183"/>
        <v>0</v>
      </c>
      <c r="W90" s="210">
        <f t="shared" si="183"/>
        <v>0</v>
      </c>
      <c r="X90" s="211">
        <f>$X$13*X89</f>
        <v>0</v>
      </c>
      <c r="Y90" s="213">
        <f t="shared" ref="Y90:AA90" si="184">$X$13*Y89</f>
        <v>0</v>
      </c>
      <c r="Z90" s="209">
        <f t="shared" si="184"/>
        <v>0</v>
      </c>
      <c r="AA90" s="215">
        <f t="shared" si="184"/>
        <v>0</v>
      </c>
      <c r="AB90" s="216">
        <v>615008</v>
      </c>
      <c r="AC90" s="217">
        <f>SUM(C90:AA90)</f>
        <v>0</v>
      </c>
    </row>
    <row r="91" spans="1:29" ht="9.6" customHeight="1" x14ac:dyDescent="0.2">
      <c r="A91" s="185"/>
      <c r="B91" s="196"/>
      <c r="C91" s="197"/>
      <c r="D91" s="198"/>
      <c r="E91" s="199"/>
      <c r="F91" s="197"/>
      <c r="G91" s="198"/>
      <c r="H91" s="200"/>
      <c r="I91" s="201"/>
      <c r="J91" s="198"/>
      <c r="K91" s="198"/>
      <c r="L91" s="198"/>
      <c r="M91" s="199"/>
      <c r="N91" s="197"/>
      <c r="O91" s="201"/>
      <c r="P91" s="198"/>
      <c r="Q91" s="198"/>
      <c r="R91" s="199"/>
      <c r="S91" s="202"/>
      <c r="T91" s="201"/>
      <c r="U91" s="198"/>
      <c r="V91" s="198"/>
      <c r="W91" s="199"/>
      <c r="X91" s="197"/>
      <c r="Y91" s="198"/>
      <c r="Z91" s="198"/>
      <c r="AA91" s="204"/>
      <c r="AC91" s="205"/>
    </row>
    <row r="92" spans="1:29" ht="9.6" customHeight="1" x14ac:dyDescent="0.2">
      <c r="A92" s="206" t="s">
        <v>72</v>
      </c>
      <c r="B92" s="207" t="s">
        <v>15</v>
      </c>
      <c r="C92" s="211">
        <f t="shared" ref="C92:E92" si="185">$C$13*C91</f>
        <v>0</v>
      </c>
      <c r="D92" s="209">
        <f t="shared" si="185"/>
        <v>0</v>
      </c>
      <c r="E92" s="210">
        <f t="shared" si="185"/>
        <v>0</v>
      </c>
      <c r="F92" s="211">
        <f>$F$13*F91</f>
        <v>0</v>
      </c>
      <c r="G92" s="209">
        <f>$F$13*G91</f>
        <v>0</v>
      </c>
      <c r="H92" s="212">
        <f>$F$13*H91</f>
        <v>0</v>
      </c>
      <c r="I92" s="213">
        <f>$I$13*I91</f>
        <v>0</v>
      </c>
      <c r="J92" s="209">
        <f t="shared" ref="J92:M92" si="186">$I$13*J91</f>
        <v>0</v>
      </c>
      <c r="K92" s="209">
        <f t="shared" si="186"/>
        <v>0</v>
      </c>
      <c r="L92" s="209">
        <f t="shared" si="186"/>
        <v>0</v>
      </c>
      <c r="M92" s="210">
        <f t="shared" si="186"/>
        <v>0</v>
      </c>
      <c r="N92" s="211">
        <f>$N$13*N91</f>
        <v>0</v>
      </c>
      <c r="O92" s="213">
        <f t="shared" ref="O92:R92" si="187">$N$13*O91</f>
        <v>0</v>
      </c>
      <c r="P92" s="209">
        <f t="shared" si="187"/>
        <v>0</v>
      </c>
      <c r="Q92" s="209">
        <f t="shared" si="187"/>
        <v>0</v>
      </c>
      <c r="R92" s="210">
        <f t="shared" si="187"/>
        <v>0</v>
      </c>
      <c r="S92" s="214">
        <f>$S$13*S91</f>
        <v>0</v>
      </c>
      <c r="T92" s="213">
        <f>$T$13*T91</f>
        <v>0</v>
      </c>
      <c r="U92" s="209">
        <f t="shared" ref="U92:W92" si="188">$T$13*U91</f>
        <v>0</v>
      </c>
      <c r="V92" s="209">
        <f t="shared" si="188"/>
        <v>0</v>
      </c>
      <c r="W92" s="210">
        <f t="shared" si="188"/>
        <v>0</v>
      </c>
      <c r="X92" s="211">
        <f>$X$13*X91</f>
        <v>0</v>
      </c>
      <c r="Y92" s="213">
        <f t="shared" ref="Y92:AA92" si="189">$X$13*Y91</f>
        <v>0</v>
      </c>
      <c r="Z92" s="209">
        <f t="shared" si="189"/>
        <v>0</v>
      </c>
      <c r="AA92" s="215">
        <f t="shared" si="189"/>
        <v>0</v>
      </c>
      <c r="AB92" s="216">
        <v>615027</v>
      </c>
      <c r="AC92" s="217">
        <f>SUM(C92:AA92)</f>
        <v>0</v>
      </c>
    </row>
    <row r="93" spans="1:29" ht="9.6" customHeight="1" x14ac:dyDescent="0.2">
      <c r="A93" s="185"/>
      <c r="B93" s="196"/>
      <c r="C93" s="197"/>
      <c r="D93" s="198"/>
      <c r="E93" s="199"/>
      <c r="F93" s="197"/>
      <c r="G93" s="198"/>
      <c r="H93" s="200"/>
      <c r="I93" s="201"/>
      <c r="J93" s="198"/>
      <c r="K93" s="198"/>
      <c r="L93" s="198"/>
      <c r="M93" s="199"/>
      <c r="N93" s="197"/>
      <c r="O93" s="201"/>
      <c r="P93" s="198"/>
      <c r="Q93" s="198"/>
      <c r="R93" s="199"/>
      <c r="S93" s="202"/>
      <c r="T93" s="201"/>
      <c r="U93" s="198"/>
      <c r="V93" s="198"/>
      <c r="W93" s="199"/>
      <c r="X93" s="197"/>
      <c r="Y93" s="198"/>
      <c r="Z93" s="198"/>
      <c r="AA93" s="204"/>
      <c r="AC93" s="205"/>
    </row>
    <row r="94" spans="1:29" ht="9.6" customHeight="1" x14ac:dyDescent="0.2">
      <c r="A94" s="206" t="s">
        <v>37</v>
      </c>
      <c r="B94" s="207" t="s">
        <v>15</v>
      </c>
      <c r="C94" s="211">
        <f t="shared" ref="C94:E94" si="190">$C$13*C93</f>
        <v>0</v>
      </c>
      <c r="D94" s="209">
        <f t="shared" si="190"/>
        <v>0</v>
      </c>
      <c r="E94" s="210">
        <f t="shared" si="190"/>
        <v>0</v>
      </c>
      <c r="F94" s="211">
        <f>$F$13*F93</f>
        <v>0</v>
      </c>
      <c r="G94" s="209">
        <f>$F$13*G93</f>
        <v>0</v>
      </c>
      <c r="H94" s="212">
        <f>$F$13*H93</f>
        <v>0</v>
      </c>
      <c r="I94" s="213">
        <f>$I$13*I93</f>
        <v>0</v>
      </c>
      <c r="J94" s="209">
        <f t="shared" ref="J94:M94" si="191">$I$13*J93</f>
        <v>0</v>
      </c>
      <c r="K94" s="209">
        <f t="shared" si="191"/>
        <v>0</v>
      </c>
      <c r="L94" s="209">
        <f t="shared" si="191"/>
        <v>0</v>
      </c>
      <c r="M94" s="210">
        <f t="shared" si="191"/>
        <v>0</v>
      </c>
      <c r="N94" s="211">
        <f>$N$13*N93</f>
        <v>0</v>
      </c>
      <c r="O94" s="213">
        <f t="shared" ref="O94:R94" si="192">$N$13*O93</f>
        <v>0</v>
      </c>
      <c r="P94" s="209">
        <f t="shared" si="192"/>
        <v>0</v>
      </c>
      <c r="Q94" s="209">
        <f t="shared" si="192"/>
        <v>0</v>
      </c>
      <c r="R94" s="210">
        <f t="shared" si="192"/>
        <v>0</v>
      </c>
      <c r="S94" s="214">
        <f>$S$13*S93</f>
        <v>0</v>
      </c>
      <c r="T94" s="213">
        <f>$T$13*T93</f>
        <v>0</v>
      </c>
      <c r="U94" s="209">
        <f t="shared" ref="U94:W94" si="193">$T$13*U93</f>
        <v>0</v>
      </c>
      <c r="V94" s="209">
        <f t="shared" si="193"/>
        <v>0</v>
      </c>
      <c r="W94" s="210">
        <f t="shared" si="193"/>
        <v>0</v>
      </c>
      <c r="X94" s="211">
        <f>$X$13*X93</f>
        <v>0</v>
      </c>
      <c r="Y94" s="213">
        <f t="shared" ref="Y94:AA94" si="194">$X$13*Y93</f>
        <v>0</v>
      </c>
      <c r="Z94" s="209">
        <f t="shared" si="194"/>
        <v>0</v>
      </c>
      <c r="AA94" s="215">
        <f t="shared" si="194"/>
        <v>0</v>
      </c>
      <c r="AB94" s="216">
        <v>615033</v>
      </c>
      <c r="AC94" s="217">
        <f>SUM(C94:AA94)</f>
        <v>0</v>
      </c>
    </row>
    <row r="95" spans="1:29" ht="9.6" customHeight="1" x14ac:dyDescent="0.2">
      <c r="A95" s="185"/>
      <c r="B95" s="196"/>
      <c r="C95" s="197"/>
      <c r="D95" s="198"/>
      <c r="E95" s="199"/>
      <c r="F95" s="197"/>
      <c r="G95" s="198"/>
      <c r="H95" s="200"/>
      <c r="I95" s="201"/>
      <c r="J95" s="198"/>
      <c r="K95" s="198"/>
      <c r="L95" s="198"/>
      <c r="M95" s="199"/>
      <c r="N95" s="197"/>
      <c r="O95" s="201"/>
      <c r="P95" s="198"/>
      <c r="Q95" s="198"/>
      <c r="R95" s="199"/>
      <c r="S95" s="202"/>
      <c r="T95" s="201"/>
      <c r="U95" s="198"/>
      <c r="V95" s="198"/>
      <c r="W95" s="199"/>
      <c r="X95" s="197"/>
      <c r="Y95" s="198"/>
      <c r="Z95" s="198"/>
      <c r="AA95" s="204"/>
      <c r="AC95" s="205"/>
    </row>
    <row r="96" spans="1:29" ht="9.6" customHeight="1" x14ac:dyDescent="0.2">
      <c r="A96" s="206" t="s">
        <v>38</v>
      </c>
      <c r="B96" s="207" t="s">
        <v>15</v>
      </c>
      <c r="C96" s="211">
        <f t="shared" ref="C96:E96" si="195">$C$13*C95</f>
        <v>0</v>
      </c>
      <c r="D96" s="209">
        <f t="shared" si="195"/>
        <v>0</v>
      </c>
      <c r="E96" s="210">
        <f t="shared" si="195"/>
        <v>0</v>
      </c>
      <c r="F96" s="211">
        <f>$F$13*F95</f>
        <v>0</v>
      </c>
      <c r="G96" s="209">
        <f>$F$13*G95</f>
        <v>0</v>
      </c>
      <c r="H96" s="212">
        <f>$F$13*H95</f>
        <v>0</v>
      </c>
      <c r="I96" s="213">
        <f>$I$13*I95</f>
        <v>0</v>
      </c>
      <c r="J96" s="209">
        <f t="shared" ref="J96:M96" si="196">$I$13*J95</f>
        <v>0</v>
      </c>
      <c r="K96" s="209">
        <f t="shared" si="196"/>
        <v>0</v>
      </c>
      <c r="L96" s="209">
        <f t="shared" si="196"/>
        <v>0</v>
      </c>
      <c r="M96" s="210">
        <f t="shared" si="196"/>
        <v>0</v>
      </c>
      <c r="N96" s="211">
        <f>$N$13*N95</f>
        <v>0</v>
      </c>
      <c r="O96" s="213">
        <f t="shared" ref="O96:R96" si="197">$N$13*O95</f>
        <v>0</v>
      </c>
      <c r="P96" s="209">
        <f t="shared" si="197"/>
        <v>0</v>
      </c>
      <c r="Q96" s="209">
        <f t="shared" si="197"/>
        <v>0</v>
      </c>
      <c r="R96" s="210">
        <f t="shared" si="197"/>
        <v>0</v>
      </c>
      <c r="S96" s="214">
        <f>$S$13*S95</f>
        <v>0</v>
      </c>
      <c r="T96" s="213">
        <f>$T$13*T95</f>
        <v>0</v>
      </c>
      <c r="U96" s="209">
        <f t="shared" ref="U96:W96" si="198">$T$13*U95</f>
        <v>0</v>
      </c>
      <c r="V96" s="209">
        <f t="shared" si="198"/>
        <v>0</v>
      </c>
      <c r="W96" s="210">
        <f t="shared" si="198"/>
        <v>0</v>
      </c>
      <c r="X96" s="211">
        <f>$X$13*X95</f>
        <v>0</v>
      </c>
      <c r="Y96" s="213">
        <f t="shared" ref="Y96:AA96" si="199">$X$13*Y95</f>
        <v>0</v>
      </c>
      <c r="Z96" s="209">
        <f t="shared" si="199"/>
        <v>0</v>
      </c>
      <c r="AA96" s="215">
        <f t="shared" si="199"/>
        <v>0</v>
      </c>
      <c r="AB96" s="216">
        <v>615034</v>
      </c>
      <c r="AC96" s="217">
        <f>SUM(C96:AA96)</f>
        <v>0</v>
      </c>
    </row>
    <row r="97" spans="1:29" ht="9.6" customHeight="1" x14ac:dyDescent="0.2">
      <c r="A97" s="185"/>
      <c r="B97" s="196"/>
      <c r="C97" s="197"/>
      <c r="D97" s="198"/>
      <c r="E97" s="199"/>
      <c r="F97" s="197"/>
      <c r="G97" s="198"/>
      <c r="H97" s="200"/>
      <c r="I97" s="201"/>
      <c r="J97" s="198"/>
      <c r="K97" s="198"/>
      <c r="L97" s="198"/>
      <c r="M97" s="199"/>
      <c r="N97" s="197"/>
      <c r="O97" s="201"/>
      <c r="P97" s="198"/>
      <c r="Q97" s="198"/>
      <c r="R97" s="199"/>
      <c r="S97" s="202"/>
      <c r="T97" s="201"/>
      <c r="U97" s="198"/>
      <c r="V97" s="198"/>
      <c r="W97" s="199"/>
      <c r="X97" s="197"/>
      <c r="Y97" s="198"/>
      <c r="Z97" s="198"/>
      <c r="AA97" s="204"/>
      <c r="AC97" s="205"/>
    </row>
    <row r="98" spans="1:29" ht="9.6" customHeight="1" x14ac:dyDescent="0.2">
      <c r="A98" s="206" t="s">
        <v>70</v>
      </c>
      <c r="B98" s="207" t="s">
        <v>15</v>
      </c>
      <c r="C98" s="211">
        <f t="shared" ref="C98:E98" si="200">$C$13*C97</f>
        <v>0</v>
      </c>
      <c r="D98" s="209">
        <f t="shared" si="200"/>
        <v>0</v>
      </c>
      <c r="E98" s="210">
        <f t="shared" si="200"/>
        <v>0</v>
      </c>
      <c r="F98" s="211">
        <f>$F$13*F97</f>
        <v>0</v>
      </c>
      <c r="G98" s="209">
        <f>$F$13*G97</f>
        <v>0</v>
      </c>
      <c r="H98" s="212">
        <f>$F$13*H97</f>
        <v>0</v>
      </c>
      <c r="I98" s="213">
        <f>$I$13*I97</f>
        <v>0</v>
      </c>
      <c r="J98" s="209">
        <f t="shared" ref="J98:M98" si="201">$I$13*J97</f>
        <v>0</v>
      </c>
      <c r="K98" s="209">
        <f t="shared" si="201"/>
        <v>0</v>
      </c>
      <c r="L98" s="209">
        <f t="shared" si="201"/>
        <v>0</v>
      </c>
      <c r="M98" s="210">
        <f t="shared" si="201"/>
        <v>0</v>
      </c>
      <c r="N98" s="211">
        <f>$N$13*N97</f>
        <v>0</v>
      </c>
      <c r="O98" s="213">
        <f t="shared" ref="O98:R98" si="202">$N$13*O97</f>
        <v>0</v>
      </c>
      <c r="P98" s="209">
        <f t="shared" si="202"/>
        <v>0</v>
      </c>
      <c r="Q98" s="209">
        <f t="shared" si="202"/>
        <v>0</v>
      </c>
      <c r="R98" s="210">
        <f t="shared" si="202"/>
        <v>0</v>
      </c>
      <c r="S98" s="214">
        <f>$S$13*S97</f>
        <v>0</v>
      </c>
      <c r="T98" s="213">
        <f>$T$13*T97</f>
        <v>0</v>
      </c>
      <c r="U98" s="209">
        <f t="shared" ref="U98:W98" si="203">$T$13*U97</f>
        <v>0</v>
      </c>
      <c r="V98" s="209">
        <f t="shared" si="203"/>
        <v>0</v>
      </c>
      <c r="W98" s="210">
        <f t="shared" si="203"/>
        <v>0</v>
      </c>
      <c r="X98" s="211">
        <f>$X$13*X97</f>
        <v>0</v>
      </c>
      <c r="Y98" s="213">
        <f t="shared" ref="Y98:AA98" si="204">$X$13*Y97</f>
        <v>0</v>
      </c>
      <c r="Z98" s="209">
        <f t="shared" si="204"/>
        <v>0</v>
      </c>
      <c r="AA98" s="215">
        <f t="shared" si="204"/>
        <v>0</v>
      </c>
      <c r="AB98" s="216">
        <v>615037</v>
      </c>
      <c r="AC98" s="217">
        <f>SUM(C98:AA98)</f>
        <v>0</v>
      </c>
    </row>
    <row r="99" spans="1:29" ht="9.6" customHeight="1" x14ac:dyDescent="0.2">
      <c r="A99" s="185"/>
      <c r="B99" s="196"/>
      <c r="C99" s="197"/>
      <c r="D99" s="198"/>
      <c r="E99" s="199"/>
      <c r="F99" s="197"/>
      <c r="G99" s="198"/>
      <c r="H99" s="200"/>
      <c r="I99" s="201"/>
      <c r="J99" s="198"/>
      <c r="K99" s="198"/>
      <c r="L99" s="198"/>
      <c r="M99" s="199"/>
      <c r="N99" s="197"/>
      <c r="O99" s="201"/>
      <c r="P99" s="198"/>
      <c r="Q99" s="198"/>
      <c r="R99" s="199"/>
      <c r="S99" s="202"/>
      <c r="T99" s="201"/>
      <c r="U99" s="198"/>
      <c r="V99" s="198"/>
      <c r="W99" s="199"/>
      <c r="X99" s="197"/>
      <c r="Y99" s="198"/>
      <c r="Z99" s="198"/>
      <c r="AA99" s="204"/>
      <c r="AC99" s="205"/>
    </row>
    <row r="100" spans="1:29" ht="9.6" customHeight="1" x14ac:dyDescent="0.2">
      <c r="A100" s="206" t="s">
        <v>36</v>
      </c>
      <c r="B100" s="207" t="s">
        <v>15</v>
      </c>
      <c r="C100" s="211">
        <f t="shared" ref="C100:E100" si="205">$C$13*C99</f>
        <v>0</v>
      </c>
      <c r="D100" s="209">
        <f t="shared" si="205"/>
        <v>0</v>
      </c>
      <c r="E100" s="210">
        <f t="shared" si="205"/>
        <v>0</v>
      </c>
      <c r="F100" s="211">
        <f>$F$13*F99</f>
        <v>0</v>
      </c>
      <c r="G100" s="209">
        <f>$F$13*G99</f>
        <v>0</v>
      </c>
      <c r="H100" s="212">
        <f>$F$13*H99</f>
        <v>0</v>
      </c>
      <c r="I100" s="213">
        <f>$I$13*I99</f>
        <v>0</v>
      </c>
      <c r="J100" s="209">
        <f t="shared" ref="J100:M100" si="206">$I$13*J99</f>
        <v>0</v>
      </c>
      <c r="K100" s="209">
        <f t="shared" si="206"/>
        <v>0</v>
      </c>
      <c r="L100" s="209">
        <f t="shared" si="206"/>
        <v>0</v>
      </c>
      <c r="M100" s="210">
        <f t="shared" si="206"/>
        <v>0</v>
      </c>
      <c r="N100" s="211">
        <f>$N$13*N99</f>
        <v>0</v>
      </c>
      <c r="O100" s="213">
        <f t="shared" ref="O100:R100" si="207">$N$13*O99</f>
        <v>0</v>
      </c>
      <c r="P100" s="209">
        <f t="shared" si="207"/>
        <v>0</v>
      </c>
      <c r="Q100" s="209">
        <f t="shared" si="207"/>
        <v>0</v>
      </c>
      <c r="R100" s="210">
        <f t="shared" si="207"/>
        <v>0</v>
      </c>
      <c r="S100" s="214">
        <f>$S$13*S99</f>
        <v>0</v>
      </c>
      <c r="T100" s="213">
        <f>$T$13*T99</f>
        <v>0</v>
      </c>
      <c r="U100" s="209">
        <f t="shared" ref="U100:W100" si="208">$T$13*U99</f>
        <v>0</v>
      </c>
      <c r="V100" s="209">
        <f t="shared" si="208"/>
        <v>0</v>
      </c>
      <c r="W100" s="210">
        <f t="shared" si="208"/>
        <v>0</v>
      </c>
      <c r="X100" s="211">
        <f>$X$13*X99</f>
        <v>0</v>
      </c>
      <c r="Y100" s="213">
        <f t="shared" ref="Y100:AA100" si="209">$X$13*Y99</f>
        <v>0</v>
      </c>
      <c r="Z100" s="209">
        <f t="shared" si="209"/>
        <v>0</v>
      </c>
      <c r="AA100" s="215">
        <f t="shared" si="209"/>
        <v>0</v>
      </c>
      <c r="AB100" s="216">
        <v>615038</v>
      </c>
      <c r="AC100" s="217">
        <f>SUM(C100:AA100)</f>
        <v>0</v>
      </c>
    </row>
    <row r="101" spans="1:29" ht="9.6" customHeight="1" x14ac:dyDescent="0.2">
      <c r="A101" s="185"/>
      <c r="B101" s="196"/>
      <c r="C101" s="197"/>
      <c r="D101" s="198"/>
      <c r="E101" s="199"/>
      <c r="F101" s="197"/>
      <c r="G101" s="198"/>
      <c r="H101" s="200"/>
      <c r="I101" s="201"/>
      <c r="J101" s="198"/>
      <c r="K101" s="198"/>
      <c r="L101" s="198"/>
      <c r="M101" s="199"/>
      <c r="N101" s="197"/>
      <c r="O101" s="201"/>
      <c r="P101" s="198"/>
      <c r="Q101" s="198"/>
      <c r="R101" s="199"/>
      <c r="S101" s="202"/>
      <c r="T101" s="201"/>
      <c r="U101" s="198"/>
      <c r="V101" s="198"/>
      <c r="W101" s="199"/>
      <c r="X101" s="197"/>
      <c r="Y101" s="198"/>
      <c r="Z101" s="198"/>
      <c r="AA101" s="204"/>
      <c r="AC101" s="205"/>
    </row>
    <row r="102" spans="1:29" ht="9.6" customHeight="1" x14ac:dyDescent="0.2">
      <c r="A102" s="206" t="s">
        <v>141</v>
      </c>
      <c r="B102" s="207" t="s">
        <v>15</v>
      </c>
      <c r="C102" s="211">
        <f t="shared" ref="C102:E102" si="210">$C$13*C101</f>
        <v>0</v>
      </c>
      <c r="D102" s="209">
        <f t="shared" si="210"/>
        <v>0</v>
      </c>
      <c r="E102" s="210">
        <f t="shared" si="210"/>
        <v>0</v>
      </c>
      <c r="F102" s="211">
        <f>$F$13*F101</f>
        <v>0</v>
      </c>
      <c r="G102" s="209">
        <f>$F$13*G101</f>
        <v>0</v>
      </c>
      <c r="H102" s="212">
        <f>$F$13*H101</f>
        <v>0</v>
      </c>
      <c r="I102" s="213">
        <f>$I$13*I101</f>
        <v>0</v>
      </c>
      <c r="J102" s="209">
        <f t="shared" ref="J102:M102" si="211">$I$13*J101</f>
        <v>0</v>
      </c>
      <c r="K102" s="209">
        <f t="shared" si="211"/>
        <v>0</v>
      </c>
      <c r="L102" s="209">
        <f t="shared" si="211"/>
        <v>0</v>
      </c>
      <c r="M102" s="210">
        <f t="shared" si="211"/>
        <v>0</v>
      </c>
      <c r="N102" s="211">
        <f>$N$13*N101</f>
        <v>0</v>
      </c>
      <c r="O102" s="213">
        <f t="shared" ref="O102:R102" si="212">$N$13*O101</f>
        <v>0</v>
      </c>
      <c r="P102" s="209">
        <f t="shared" si="212"/>
        <v>0</v>
      </c>
      <c r="Q102" s="209">
        <f t="shared" si="212"/>
        <v>0</v>
      </c>
      <c r="R102" s="210">
        <f t="shared" si="212"/>
        <v>0</v>
      </c>
      <c r="S102" s="214">
        <f>$S$13*S101</f>
        <v>0</v>
      </c>
      <c r="T102" s="213">
        <f>$T$13*T101</f>
        <v>0</v>
      </c>
      <c r="U102" s="209">
        <f t="shared" ref="U102:W102" si="213">$T$13*U101</f>
        <v>0</v>
      </c>
      <c r="V102" s="209">
        <f t="shared" si="213"/>
        <v>0</v>
      </c>
      <c r="W102" s="210">
        <f t="shared" si="213"/>
        <v>0</v>
      </c>
      <c r="X102" s="211">
        <f>$X$13*X101</f>
        <v>0</v>
      </c>
      <c r="Y102" s="213">
        <f t="shared" ref="Y102:AA102" si="214">$X$13*Y101</f>
        <v>0</v>
      </c>
      <c r="Z102" s="209">
        <f t="shared" si="214"/>
        <v>0</v>
      </c>
      <c r="AA102" s="215">
        <f t="shared" si="214"/>
        <v>0</v>
      </c>
      <c r="AB102" s="216">
        <v>615047</v>
      </c>
      <c r="AC102" s="217">
        <f>SUM(C102:AA102)</f>
        <v>0</v>
      </c>
    </row>
    <row r="103" spans="1:29" ht="9.6" customHeight="1" x14ac:dyDescent="0.2">
      <c r="A103" s="185"/>
      <c r="B103" s="196"/>
      <c r="C103" s="197"/>
      <c r="D103" s="198"/>
      <c r="E103" s="199"/>
      <c r="F103" s="197"/>
      <c r="G103" s="198"/>
      <c r="H103" s="200"/>
      <c r="I103" s="201"/>
      <c r="J103" s="198"/>
      <c r="K103" s="198"/>
      <c r="L103" s="198"/>
      <c r="M103" s="199"/>
      <c r="N103" s="197"/>
      <c r="O103" s="201"/>
      <c r="P103" s="198"/>
      <c r="Q103" s="198"/>
      <c r="R103" s="199"/>
      <c r="S103" s="202"/>
      <c r="T103" s="201"/>
      <c r="U103" s="198"/>
      <c r="V103" s="198"/>
      <c r="W103" s="199"/>
      <c r="X103" s="197"/>
      <c r="Y103" s="198"/>
      <c r="Z103" s="198"/>
      <c r="AA103" s="204"/>
      <c r="AC103" s="205"/>
    </row>
    <row r="104" spans="1:29" ht="9.6" customHeight="1" x14ac:dyDescent="0.2">
      <c r="A104" s="206" t="s">
        <v>142</v>
      </c>
      <c r="B104" s="207" t="s">
        <v>15</v>
      </c>
      <c r="C104" s="211">
        <f t="shared" ref="C104:E104" si="215">$C$13*C103</f>
        <v>0</v>
      </c>
      <c r="D104" s="209">
        <f t="shared" si="215"/>
        <v>0</v>
      </c>
      <c r="E104" s="210">
        <f t="shared" si="215"/>
        <v>0</v>
      </c>
      <c r="F104" s="211">
        <f>$F$13*F103</f>
        <v>0</v>
      </c>
      <c r="G104" s="209">
        <f>$F$13*G103</f>
        <v>0</v>
      </c>
      <c r="H104" s="212">
        <f>$F$13*H103</f>
        <v>0</v>
      </c>
      <c r="I104" s="213">
        <f>$I$13*I103</f>
        <v>0</v>
      </c>
      <c r="J104" s="209">
        <f t="shared" ref="J104:M104" si="216">$I$13*J103</f>
        <v>0</v>
      </c>
      <c r="K104" s="209">
        <f t="shared" si="216"/>
        <v>0</v>
      </c>
      <c r="L104" s="209">
        <f t="shared" si="216"/>
        <v>0</v>
      </c>
      <c r="M104" s="210">
        <f t="shared" si="216"/>
        <v>0</v>
      </c>
      <c r="N104" s="211">
        <f>$N$13*N103</f>
        <v>0</v>
      </c>
      <c r="O104" s="213">
        <f t="shared" ref="O104:R104" si="217">$N$13*O103</f>
        <v>0</v>
      </c>
      <c r="P104" s="209">
        <f t="shared" si="217"/>
        <v>0</v>
      </c>
      <c r="Q104" s="209">
        <f t="shared" si="217"/>
        <v>0</v>
      </c>
      <c r="R104" s="210">
        <f t="shared" si="217"/>
        <v>0</v>
      </c>
      <c r="S104" s="214">
        <f>$S$13*S103</f>
        <v>0</v>
      </c>
      <c r="T104" s="213">
        <f>$T$13*T103</f>
        <v>0</v>
      </c>
      <c r="U104" s="209">
        <f t="shared" ref="U104:W104" si="218">$T$13*U103</f>
        <v>0</v>
      </c>
      <c r="V104" s="209">
        <f t="shared" si="218"/>
        <v>0</v>
      </c>
      <c r="W104" s="210">
        <f t="shared" si="218"/>
        <v>0</v>
      </c>
      <c r="X104" s="211">
        <f>$X$13*X103</f>
        <v>0</v>
      </c>
      <c r="Y104" s="213">
        <f t="shared" ref="Y104:AA104" si="219">$X$13*Y103</f>
        <v>0</v>
      </c>
      <c r="Z104" s="209">
        <f t="shared" si="219"/>
        <v>0</v>
      </c>
      <c r="AA104" s="215">
        <f t="shared" si="219"/>
        <v>0</v>
      </c>
      <c r="AB104" s="216">
        <v>615048</v>
      </c>
      <c r="AC104" s="217">
        <f>SUM(C104:AA104)</f>
        <v>0</v>
      </c>
    </row>
    <row r="105" spans="1:29" ht="9.6" customHeight="1" x14ac:dyDescent="0.2">
      <c r="A105" s="185"/>
      <c r="B105" s="196"/>
      <c r="C105" s="197"/>
      <c r="D105" s="198"/>
      <c r="E105" s="199"/>
      <c r="F105" s="197"/>
      <c r="G105" s="198"/>
      <c r="H105" s="200"/>
      <c r="I105" s="201"/>
      <c r="J105" s="198"/>
      <c r="K105" s="198"/>
      <c r="L105" s="198"/>
      <c r="M105" s="199"/>
      <c r="N105" s="197"/>
      <c r="O105" s="201"/>
      <c r="P105" s="198"/>
      <c r="Q105" s="198"/>
      <c r="R105" s="199"/>
      <c r="S105" s="202"/>
      <c r="T105" s="201"/>
      <c r="U105" s="198"/>
      <c r="V105" s="198"/>
      <c r="W105" s="199"/>
      <c r="X105" s="197"/>
      <c r="Y105" s="198"/>
      <c r="Z105" s="198"/>
      <c r="AA105" s="204"/>
      <c r="AC105" s="205"/>
    </row>
    <row r="106" spans="1:29" ht="9.6" customHeight="1" x14ac:dyDescent="0.2">
      <c r="A106" s="206" t="s">
        <v>145</v>
      </c>
      <c r="B106" s="207" t="s">
        <v>15</v>
      </c>
      <c r="C106" s="211">
        <f t="shared" ref="C106:E106" si="220">$C$13*C105</f>
        <v>0</v>
      </c>
      <c r="D106" s="209">
        <f t="shared" si="220"/>
        <v>0</v>
      </c>
      <c r="E106" s="210">
        <f t="shared" si="220"/>
        <v>0</v>
      </c>
      <c r="F106" s="211">
        <f>$F$13*F105</f>
        <v>0</v>
      </c>
      <c r="G106" s="209">
        <f>$F$13*G105</f>
        <v>0</v>
      </c>
      <c r="H106" s="212">
        <f>$F$13*H105</f>
        <v>0</v>
      </c>
      <c r="I106" s="213">
        <f>$I$13*I105</f>
        <v>0</v>
      </c>
      <c r="J106" s="209">
        <f t="shared" ref="J106:M106" si="221">$I$13*J105</f>
        <v>0</v>
      </c>
      <c r="K106" s="209">
        <f t="shared" si="221"/>
        <v>0</v>
      </c>
      <c r="L106" s="209">
        <f t="shared" si="221"/>
        <v>0</v>
      </c>
      <c r="M106" s="210">
        <f t="shared" si="221"/>
        <v>0</v>
      </c>
      <c r="N106" s="211">
        <f>$N$13*N105</f>
        <v>0</v>
      </c>
      <c r="O106" s="213">
        <f t="shared" ref="O106:R106" si="222">$N$13*O105</f>
        <v>0</v>
      </c>
      <c r="P106" s="209">
        <f t="shared" si="222"/>
        <v>0</v>
      </c>
      <c r="Q106" s="209">
        <f t="shared" si="222"/>
        <v>0</v>
      </c>
      <c r="R106" s="210">
        <f t="shared" si="222"/>
        <v>0</v>
      </c>
      <c r="S106" s="214">
        <f>$S$13*S105</f>
        <v>0</v>
      </c>
      <c r="T106" s="213">
        <f>$T$13*T105</f>
        <v>0</v>
      </c>
      <c r="U106" s="209">
        <f t="shared" ref="U106:W106" si="223">$T$13*U105</f>
        <v>0</v>
      </c>
      <c r="V106" s="209">
        <f t="shared" si="223"/>
        <v>0</v>
      </c>
      <c r="W106" s="210">
        <f t="shared" si="223"/>
        <v>0</v>
      </c>
      <c r="X106" s="211">
        <f>$X$13*X105</f>
        <v>0</v>
      </c>
      <c r="Y106" s="213">
        <f t="shared" ref="Y106:AA106" si="224">$X$13*Y105</f>
        <v>0</v>
      </c>
      <c r="Z106" s="209">
        <f t="shared" si="224"/>
        <v>0</v>
      </c>
      <c r="AA106" s="215">
        <f t="shared" si="224"/>
        <v>0</v>
      </c>
      <c r="AB106" s="216">
        <v>615051</v>
      </c>
      <c r="AC106" s="217">
        <f>SUM(C106:AA106)</f>
        <v>0</v>
      </c>
    </row>
    <row r="107" spans="1:29" ht="9.6" customHeight="1" x14ac:dyDescent="0.2">
      <c r="A107" s="185"/>
      <c r="B107" s="196"/>
      <c r="C107" s="197"/>
      <c r="D107" s="198"/>
      <c r="E107" s="199"/>
      <c r="F107" s="197"/>
      <c r="G107" s="198"/>
      <c r="H107" s="200"/>
      <c r="I107" s="201"/>
      <c r="J107" s="198"/>
      <c r="K107" s="198"/>
      <c r="L107" s="198"/>
      <c r="M107" s="199"/>
      <c r="N107" s="197"/>
      <c r="O107" s="201"/>
      <c r="P107" s="198"/>
      <c r="Q107" s="198"/>
      <c r="R107" s="199"/>
      <c r="S107" s="202"/>
      <c r="T107" s="201"/>
      <c r="U107" s="198"/>
      <c r="V107" s="198"/>
      <c r="W107" s="199"/>
      <c r="X107" s="197"/>
      <c r="Y107" s="198"/>
      <c r="Z107" s="198"/>
      <c r="AA107" s="204"/>
      <c r="AC107" s="205"/>
    </row>
    <row r="108" spans="1:29" ht="9.6" customHeight="1" x14ac:dyDescent="0.2">
      <c r="A108" s="206" t="s">
        <v>69</v>
      </c>
      <c r="B108" s="207" t="s">
        <v>15</v>
      </c>
      <c r="C108" s="211">
        <f t="shared" ref="C108:E108" si="225">$C$13*C107</f>
        <v>0</v>
      </c>
      <c r="D108" s="209">
        <f t="shared" si="225"/>
        <v>0</v>
      </c>
      <c r="E108" s="210">
        <f t="shared" si="225"/>
        <v>0</v>
      </c>
      <c r="F108" s="211">
        <f>$F$13*F107</f>
        <v>0</v>
      </c>
      <c r="G108" s="209">
        <f>$F$13*G107</f>
        <v>0</v>
      </c>
      <c r="H108" s="212">
        <f>$F$13*H107</f>
        <v>0</v>
      </c>
      <c r="I108" s="213">
        <f>$I$13*I107</f>
        <v>0</v>
      </c>
      <c r="J108" s="209">
        <f t="shared" ref="J108:M108" si="226">$I$13*J107</f>
        <v>0</v>
      </c>
      <c r="K108" s="209">
        <f t="shared" si="226"/>
        <v>0</v>
      </c>
      <c r="L108" s="209">
        <f t="shared" si="226"/>
        <v>0</v>
      </c>
      <c r="M108" s="210">
        <f t="shared" si="226"/>
        <v>0</v>
      </c>
      <c r="N108" s="211">
        <f>$N$13*N107</f>
        <v>0</v>
      </c>
      <c r="O108" s="213">
        <f t="shared" ref="O108:R108" si="227">$N$13*O107</f>
        <v>0</v>
      </c>
      <c r="P108" s="209">
        <f t="shared" si="227"/>
        <v>0</v>
      </c>
      <c r="Q108" s="209">
        <f t="shared" si="227"/>
        <v>0</v>
      </c>
      <c r="R108" s="210">
        <f t="shared" si="227"/>
        <v>0</v>
      </c>
      <c r="S108" s="214">
        <f>$S$13*S107</f>
        <v>0</v>
      </c>
      <c r="T108" s="213">
        <f>$T$13*T107</f>
        <v>0</v>
      </c>
      <c r="U108" s="209">
        <f t="shared" ref="U108:W108" si="228">$T$13*U107</f>
        <v>0</v>
      </c>
      <c r="V108" s="209">
        <f t="shared" si="228"/>
        <v>0</v>
      </c>
      <c r="W108" s="210">
        <f t="shared" si="228"/>
        <v>0</v>
      </c>
      <c r="X108" s="211">
        <f>$X$13*X107</f>
        <v>0</v>
      </c>
      <c r="Y108" s="213">
        <f t="shared" ref="Y108:AA108" si="229">$X$13*Y107</f>
        <v>0</v>
      </c>
      <c r="Z108" s="209">
        <f t="shared" si="229"/>
        <v>0</v>
      </c>
      <c r="AA108" s="215">
        <f t="shared" si="229"/>
        <v>0</v>
      </c>
      <c r="AB108" s="216">
        <v>615054</v>
      </c>
      <c r="AC108" s="217">
        <f>SUM(C108:AA108)</f>
        <v>0</v>
      </c>
    </row>
    <row r="109" spans="1:29" ht="9.6" customHeight="1" x14ac:dyDescent="0.2">
      <c r="A109" s="185"/>
      <c r="B109" s="196"/>
      <c r="C109" s="197"/>
      <c r="D109" s="198"/>
      <c r="E109" s="199"/>
      <c r="F109" s="197"/>
      <c r="G109" s="198"/>
      <c r="H109" s="200"/>
      <c r="I109" s="201"/>
      <c r="J109" s="198"/>
      <c r="K109" s="198"/>
      <c r="L109" s="198"/>
      <c r="M109" s="199"/>
      <c r="N109" s="197"/>
      <c r="O109" s="201"/>
      <c r="P109" s="198"/>
      <c r="Q109" s="198"/>
      <c r="R109" s="199"/>
      <c r="S109" s="202"/>
      <c r="T109" s="201"/>
      <c r="U109" s="198"/>
      <c r="V109" s="198"/>
      <c r="W109" s="199"/>
      <c r="X109" s="197"/>
      <c r="Y109" s="198"/>
      <c r="Z109" s="198"/>
      <c r="AA109" s="204"/>
      <c r="AC109" s="205"/>
    </row>
    <row r="110" spans="1:29" ht="9.6" customHeight="1" x14ac:dyDescent="0.2">
      <c r="A110" s="206" t="s">
        <v>152</v>
      </c>
      <c r="B110" s="207" t="s">
        <v>15</v>
      </c>
      <c r="C110" s="211">
        <f t="shared" ref="C110:E110" si="230">$C$13*C109</f>
        <v>0</v>
      </c>
      <c r="D110" s="209">
        <f t="shared" si="230"/>
        <v>0</v>
      </c>
      <c r="E110" s="210">
        <f t="shared" si="230"/>
        <v>0</v>
      </c>
      <c r="F110" s="211">
        <f>$F$13*F109</f>
        <v>0</v>
      </c>
      <c r="G110" s="209">
        <f>$F$13*G109</f>
        <v>0</v>
      </c>
      <c r="H110" s="212">
        <f>$F$13*H109</f>
        <v>0</v>
      </c>
      <c r="I110" s="213">
        <f>$I$13*I109</f>
        <v>0</v>
      </c>
      <c r="J110" s="209">
        <f t="shared" ref="J110:M110" si="231">$I$13*J109</f>
        <v>0</v>
      </c>
      <c r="K110" s="209">
        <f t="shared" si="231"/>
        <v>0</v>
      </c>
      <c r="L110" s="209">
        <f t="shared" si="231"/>
        <v>0</v>
      </c>
      <c r="M110" s="210">
        <f t="shared" si="231"/>
        <v>0</v>
      </c>
      <c r="N110" s="211">
        <f>$N$13*N109</f>
        <v>0</v>
      </c>
      <c r="O110" s="213">
        <f t="shared" ref="O110:R110" si="232">$N$13*O109</f>
        <v>0</v>
      </c>
      <c r="P110" s="209">
        <f t="shared" si="232"/>
        <v>0</v>
      </c>
      <c r="Q110" s="209">
        <f t="shared" si="232"/>
        <v>0</v>
      </c>
      <c r="R110" s="210">
        <f t="shared" si="232"/>
        <v>0</v>
      </c>
      <c r="S110" s="214">
        <f>$S$13*S109</f>
        <v>0</v>
      </c>
      <c r="T110" s="213">
        <f>$T$13*T109</f>
        <v>0</v>
      </c>
      <c r="U110" s="209">
        <f t="shared" ref="U110:W110" si="233">$T$13*U109</f>
        <v>0</v>
      </c>
      <c r="V110" s="209">
        <f t="shared" si="233"/>
        <v>0</v>
      </c>
      <c r="W110" s="210">
        <f t="shared" si="233"/>
        <v>0</v>
      </c>
      <c r="X110" s="211">
        <f>$X$13*X109</f>
        <v>0</v>
      </c>
      <c r="Y110" s="213">
        <f t="shared" ref="Y110:AA110" si="234">$X$13*Y109</f>
        <v>0</v>
      </c>
      <c r="Z110" s="209">
        <f t="shared" si="234"/>
        <v>0</v>
      </c>
      <c r="AA110" s="215">
        <f t="shared" si="234"/>
        <v>0</v>
      </c>
      <c r="AB110" s="216">
        <v>615060</v>
      </c>
      <c r="AC110" s="217">
        <f>SUM(C110:AA110)</f>
        <v>0</v>
      </c>
    </row>
    <row r="111" spans="1:29" ht="9.6" customHeight="1" x14ac:dyDescent="0.2">
      <c r="A111" s="185"/>
      <c r="B111" s="196"/>
      <c r="C111" s="197"/>
      <c r="D111" s="198"/>
      <c r="E111" s="199"/>
      <c r="F111" s="197"/>
      <c r="G111" s="198"/>
      <c r="H111" s="200"/>
      <c r="I111" s="201"/>
      <c r="J111" s="198"/>
      <c r="K111" s="198"/>
      <c r="L111" s="198"/>
      <c r="M111" s="199"/>
      <c r="N111" s="197"/>
      <c r="O111" s="201"/>
      <c r="P111" s="198"/>
      <c r="Q111" s="198"/>
      <c r="R111" s="199"/>
      <c r="S111" s="202"/>
      <c r="T111" s="201"/>
      <c r="U111" s="198"/>
      <c r="V111" s="198"/>
      <c r="W111" s="199"/>
      <c r="X111" s="197"/>
      <c r="Y111" s="198"/>
      <c r="Z111" s="198"/>
      <c r="AA111" s="204"/>
      <c r="AC111" s="205"/>
    </row>
    <row r="112" spans="1:29" ht="9.6" customHeight="1" x14ac:dyDescent="0.2">
      <c r="A112" s="206" t="s">
        <v>154</v>
      </c>
      <c r="B112" s="207" t="s">
        <v>15</v>
      </c>
      <c r="C112" s="211">
        <f t="shared" ref="C112:E112" si="235">$C$13*C111</f>
        <v>0</v>
      </c>
      <c r="D112" s="209">
        <f t="shared" si="235"/>
        <v>0</v>
      </c>
      <c r="E112" s="210">
        <f t="shared" si="235"/>
        <v>0</v>
      </c>
      <c r="F112" s="211">
        <f>$F$13*F111</f>
        <v>0</v>
      </c>
      <c r="G112" s="209">
        <f>$F$13*G111</f>
        <v>0</v>
      </c>
      <c r="H112" s="212">
        <f>$F$13*H111</f>
        <v>0</v>
      </c>
      <c r="I112" s="213">
        <f>$I$13*I111</f>
        <v>0</v>
      </c>
      <c r="J112" s="209">
        <f t="shared" ref="J112:M112" si="236">$I$13*J111</f>
        <v>0</v>
      </c>
      <c r="K112" s="209">
        <f t="shared" si="236"/>
        <v>0</v>
      </c>
      <c r="L112" s="209">
        <f t="shared" si="236"/>
        <v>0</v>
      </c>
      <c r="M112" s="210">
        <f t="shared" si="236"/>
        <v>0</v>
      </c>
      <c r="N112" s="211">
        <f>$N$13*N111</f>
        <v>0</v>
      </c>
      <c r="O112" s="213">
        <f t="shared" ref="O112:R112" si="237">$N$13*O111</f>
        <v>0</v>
      </c>
      <c r="P112" s="209">
        <f t="shared" si="237"/>
        <v>0</v>
      </c>
      <c r="Q112" s="209">
        <f t="shared" si="237"/>
        <v>0</v>
      </c>
      <c r="R112" s="210">
        <f t="shared" si="237"/>
        <v>0</v>
      </c>
      <c r="S112" s="214">
        <f>$S$13*S111</f>
        <v>0</v>
      </c>
      <c r="T112" s="213">
        <f>$T$13*T111</f>
        <v>0</v>
      </c>
      <c r="U112" s="209">
        <f t="shared" ref="U112:W112" si="238">$T$13*U111</f>
        <v>0</v>
      </c>
      <c r="V112" s="209">
        <f t="shared" si="238"/>
        <v>0</v>
      </c>
      <c r="W112" s="210">
        <f t="shared" si="238"/>
        <v>0</v>
      </c>
      <c r="X112" s="211">
        <f>$X$13*X111</f>
        <v>0</v>
      </c>
      <c r="Y112" s="213">
        <f t="shared" ref="Y112:AA112" si="239">$X$13*Y111</f>
        <v>0</v>
      </c>
      <c r="Z112" s="209">
        <f t="shared" si="239"/>
        <v>0</v>
      </c>
      <c r="AA112" s="215">
        <f t="shared" si="239"/>
        <v>0</v>
      </c>
      <c r="AB112" s="216">
        <v>615062</v>
      </c>
      <c r="AC112" s="217">
        <f>SUM(C112:AA112)</f>
        <v>0</v>
      </c>
    </row>
    <row r="113" spans="1:29" ht="9.6" customHeight="1" x14ac:dyDescent="0.2">
      <c r="A113" s="185"/>
      <c r="B113" s="196"/>
      <c r="C113" s="197"/>
      <c r="D113" s="198"/>
      <c r="E113" s="199"/>
      <c r="F113" s="197"/>
      <c r="G113" s="198"/>
      <c r="H113" s="200"/>
      <c r="I113" s="201"/>
      <c r="J113" s="198"/>
      <c r="K113" s="198"/>
      <c r="L113" s="198"/>
      <c r="M113" s="199"/>
      <c r="N113" s="197"/>
      <c r="O113" s="201"/>
      <c r="P113" s="198"/>
      <c r="Q113" s="198"/>
      <c r="R113" s="199"/>
      <c r="S113" s="202"/>
      <c r="T113" s="201"/>
      <c r="U113" s="198"/>
      <c r="V113" s="198"/>
      <c r="W113" s="199"/>
      <c r="X113" s="197"/>
      <c r="Y113" s="198"/>
      <c r="Z113" s="198"/>
      <c r="AA113" s="204"/>
      <c r="AC113" s="205"/>
    </row>
    <row r="114" spans="1:29" ht="9.6" customHeight="1" x14ac:dyDescent="0.2">
      <c r="A114" s="206" t="s">
        <v>78</v>
      </c>
      <c r="B114" s="207" t="s">
        <v>15</v>
      </c>
      <c r="C114" s="211">
        <f t="shared" ref="C114:E114" si="240">$C$13*C113</f>
        <v>0</v>
      </c>
      <c r="D114" s="209">
        <f t="shared" si="240"/>
        <v>0</v>
      </c>
      <c r="E114" s="210">
        <f t="shared" si="240"/>
        <v>0</v>
      </c>
      <c r="F114" s="211">
        <f>$F$13*F113</f>
        <v>0</v>
      </c>
      <c r="G114" s="209">
        <f>$F$13*G113</f>
        <v>0</v>
      </c>
      <c r="H114" s="212">
        <f>$F$13*H113</f>
        <v>0</v>
      </c>
      <c r="I114" s="213">
        <f>$I$13*I113</f>
        <v>0</v>
      </c>
      <c r="J114" s="209">
        <f t="shared" ref="J114:M114" si="241">$I$13*J113</f>
        <v>0</v>
      </c>
      <c r="K114" s="209">
        <f t="shared" si="241"/>
        <v>0</v>
      </c>
      <c r="L114" s="209">
        <f t="shared" si="241"/>
        <v>0</v>
      </c>
      <c r="M114" s="210">
        <f t="shared" si="241"/>
        <v>0</v>
      </c>
      <c r="N114" s="211">
        <f>$N$13*N113</f>
        <v>0</v>
      </c>
      <c r="O114" s="213">
        <f t="shared" ref="O114:R114" si="242">$N$13*O113</f>
        <v>0</v>
      </c>
      <c r="P114" s="209">
        <f t="shared" si="242"/>
        <v>0</v>
      </c>
      <c r="Q114" s="209">
        <f t="shared" si="242"/>
        <v>0</v>
      </c>
      <c r="R114" s="210">
        <f t="shared" si="242"/>
        <v>0</v>
      </c>
      <c r="S114" s="214">
        <f>$S$13*S113</f>
        <v>0</v>
      </c>
      <c r="T114" s="213">
        <f>$T$13*T113</f>
        <v>0</v>
      </c>
      <c r="U114" s="209">
        <f t="shared" ref="U114:W114" si="243">$T$13*U113</f>
        <v>0</v>
      </c>
      <c r="V114" s="209">
        <f t="shared" si="243"/>
        <v>0</v>
      </c>
      <c r="W114" s="210">
        <f t="shared" si="243"/>
        <v>0</v>
      </c>
      <c r="X114" s="211">
        <f>$X$13*X113</f>
        <v>0</v>
      </c>
      <c r="Y114" s="213">
        <f t="shared" ref="Y114:AA114" si="244">$X$13*Y113</f>
        <v>0</v>
      </c>
      <c r="Z114" s="209">
        <f t="shared" si="244"/>
        <v>0</v>
      </c>
      <c r="AA114" s="215">
        <f t="shared" si="244"/>
        <v>0</v>
      </c>
      <c r="AB114" s="216">
        <v>615071</v>
      </c>
      <c r="AC114" s="217">
        <f>SUM(C114:AA114)</f>
        <v>0</v>
      </c>
    </row>
    <row r="115" spans="1:29" ht="9.6" customHeight="1" x14ac:dyDescent="0.2">
      <c r="A115" s="185"/>
      <c r="B115" s="196"/>
      <c r="C115" s="197"/>
      <c r="D115" s="198"/>
      <c r="E115" s="199"/>
      <c r="F115" s="197"/>
      <c r="G115" s="198"/>
      <c r="H115" s="200"/>
      <c r="I115" s="201"/>
      <c r="J115" s="198"/>
      <c r="K115" s="198"/>
      <c r="L115" s="198"/>
      <c r="M115" s="199"/>
      <c r="N115" s="197"/>
      <c r="O115" s="201"/>
      <c r="P115" s="198"/>
      <c r="Q115" s="198"/>
      <c r="R115" s="199"/>
      <c r="S115" s="202"/>
      <c r="T115" s="201"/>
      <c r="U115" s="198"/>
      <c r="V115" s="198"/>
      <c r="W115" s="199"/>
      <c r="X115" s="197"/>
      <c r="Y115" s="198"/>
      <c r="Z115" s="198"/>
      <c r="AA115" s="204"/>
      <c r="AC115" s="205"/>
    </row>
    <row r="116" spans="1:29" ht="9.6" customHeight="1" x14ac:dyDescent="0.2">
      <c r="A116" s="206" t="s">
        <v>157</v>
      </c>
      <c r="B116" s="207" t="s">
        <v>15</v>
      </c>
      <c r="C116" s="211">
        <f t="shared" ref="C116:E116" si="245">$C$13*C115</f>
        <v>0</v>
      </c>
      <c r="D116" s="209">
        <f t="shared" si="245"/>
        <v>0</v>
      </c>
      <c r="E116" s="210">
        <f t="shared" si="245"/>
        <v>0</v>
      </c>
      <c r="F116" s="211">
        <f>$F$13*F115</f>
        <v>0</v>
      </c>
      <c r="G116" s="209">
        <f>$F$13*G115</f>
        <v>0</v>
      </c>
      <c r="H116" s="212">
        <f>$F$13*H115</f>
        <v>0</v>
      </c>
      <c r="I116" s="213">
        <f>$I$13*I115</f>
        <v>0</v>
      </c>
      <c r="J116" s="209">
        <f t="shared" ref="J116:M116" si="246">$I$13*J115</f>
        <v>0</v>
      </c>
      <c r="K116" s="209">
        <f t="shared" si="246"/>
        <v>0</v>
      </c>
      <c r="L116" s="209">
        <f t="shared" si="246"/>
        <v>0</v>
      </c>
      <c r="M116" s="210">
        <f t="shared" si="246"/>
        <v>0</v>
      </c>
      <c r="N116" s="211">
        <f>$N$13*N115</f>
        <v>0</v>
      </c>
      <c r="O116" s="213">
        <f t="shared" ref="O116:R116" si="247">$N$13*O115</f>
        <v>0</v>
      </c>
      <c r="P116" s="209">
        <f t="shared" si="247"/>
        <v>0</v>
      </c>
      <c r="Q116" s="209">
        <f t="shared" si="247"/>
        <v>0</v>
      </c>
      <c r="R116" s="210">
        <f t="shared" si="247"/>
        <v>0</v>
      </c>
      <c r="S116" s="214">
        <f>$S$13*S115</f>
        <v>0</v>
      </c>
      <c r="T116" s="213">
        <f>$T$13*T115</f>
        <v>0</v>
      </c>
      <c r="U116" s="209">
        <f t="shared" ref="U116:W116" si="248">$T$13*U115</f>
        <v>0</v>
      </c>
      <c r="V116" s="209">
        <f t="shared" si="248"/>
        <v>0</v>
      </c>
      <c r="W116" s="210">
        <f t="shared" si="248"/>
        <v>0</v>
      </c>
      <c r="X116" s="211">
        <f>$X$13*X115</f>
        <v>0</v>
      </c>
      <c r="Y116" s="213">
        <f t="shared" ref="Y116:AA116" si="249">$X$13*Y115</f>
        <v>0</v>
      </c>
      <c r="Z116" s="209">
        <f t="shared" si="249"/>
        <v>0</v>
      </c>
      <c r="AA116" s="215">
        <f t="shared" si="249"/>
        <v>0</v>
      </c>
      <c r="AB116" s="216">
        <v>615072</v>
      </c>
      <c r="AC116" s="217">
        <f>SUM(C116:AA116)</f>
        <v>0</v>
      </c>
    </row>
    <row r="117" spans="1:29" ht="9.6" customHeight="1" x14ac:dyDescent="0.2">
      <c r="A117" s="185"/>
      <c r="B117" s="196"/>
      <c r="C117" s="197"/>
      <c r="D117" s="198"/>
      <c r="E117" s="199"/>
      <c r="F117" s="197"/>
      <c r="G117" s="198"/>
      <c r="H117" s="200"/>
      <c r="I117" s="201"/>
      <c r="J117" s="198"/>
      <c r="K117" s="198"/>
      <c r="L117" s="198"/>
      <c r="M117" s="199"/>
      <c r="N117" s="197"/>
      <c r="O117" s="201"/>
      <c r="P117" s="198"/>
      <c r="Q117" s="198"/>
      <c r="R117" s="199"/>
      <c r="S117" s="202"/>
      <c r="T117" s="201"/>
      <c r="U117" s="198"/>
      <c r="V117" s="198"/>
      <c r="W117" s="199"/>
      <c r="X117" s="197"/>
      <c r="Y117" s="198"/>
      <c r="Z117" s="198"/>
      <c r="AA117" s="204"/>
      <c r="AC117" s="205"/>
    </row>
    <row r="118" spans="1:29" ht="9.6" customHeight="1" x14ac:dyDescent="0.2">
      <c r="A118" s="206" t="s">
        <v>39</v>
      </c>
      <c r="B118" s="207" t="s">
        <v>15</v>
      </c>
      <c r="C118" s="211">
        <f t="shared" ref="C118:E118" si="250">$C$13*C117</f>
        <v>0</v>
      </c>
      <c r="D118" s="209">
        <f t="shared" si="250"/>
        <v>0</v>
      </c>
      <c r="E118" s="210">
        <f t="shared" si="250"/>
        <v>0</v>
      </c>
      <c r="F118" s="211">
        <f>$F$13*F117</f>
        <v>0</v>
      </c>
      <c r="G118" s="209">
        <f>$F$13*G117</f>
        <v>0</v>
      </c>
      <c r="H118" s="212">
        <f>$F$13*H117</f>
        <v>0</v>
      </c>
      <c r="I118" s="213">
        <f>$I$13*I117</f>
        <v>0</v>
      </c>
      <c r="J118" s="209">
        <f t="shared" ref="J118:M118" si="251">$I$13*J117</f>
        <v>0</v>
      </c>
      <c r="K118" s="209">
        <f t="shared" si="251"/>
        <v>0</v>
      </c>
      <c r="L118" s="209">
        <f t="shared" si="251"/>
        <v>0</v>
      </c>
      <c r="M118" s="210">
        <f t="shared" si="251"/>
        <v>0</v>
      </c>
      <c r="N118" s="211">
        <f>$N$13*N117</f>
        <v>0</v>
      </c>
      <c r="O118" s="213">
        <f t="shared" ref="O118:R118" si="252">$N$13*O117</f>
        <v>0</v>
      </c>
      <c r="P118" s="209">
        <f t="shared" si="252"/>
        <v>0</v>
      </c>
      <c r="Q118" s="209">
        <f t="shared" si="252"/>
        <v>0</v>
      </c>
      <c r="R118" s="210">
        <f t="shared" si="252"/>
        <v>0</v>
      </c>
      <c r="S118" s="214">
        <f>$S$13*S117</f>
        <v>0</v>
      </c>
      <c r="T118" s="213">
        <f>$T$13*T117</f>
        <v>0</v>
      </c>
      <c r="U118" s="209">
        <f t="shared" ref="U118:W118" si="253">$T$13*U117</f>
        <v>0</v>
      </c>
      <c r="V118" s="209">
        <f t="shared" si="253"/>
        <v>0</v>
      </c>
      <c r="W118" s="210">
        <f t="shared" si="253"/>
        <v>0</v>
      </c>
      <c r="X118" s="211">
        <f>$X$13*X117</f>
        <v>0</v>
      </c>
      <c r="Y118" s="213">
        <f t="shared" ref="Y118:AA118" si="254">$X$13*Y117</f>
        <v>0</v>
      </c>
      <c r="Z118" s="209">
        <f t="shared" si="254"/>
        <v>0</v>
      </c>
      <c r="AA118" s="215">
        <f t="shared" si="254"/>
        <v>0</v>
      </c>
      <c r="AB118" s="216">
        <v>615078</v>
      </c>
      <c r="AC118" s="217">
        <f>SUM(C118:AA118)</f>
        <v>0</v>
      </c>
    </row>
    <row r="119" spans="1:29" ht="9.6" customHeight="1" x14ac:dyDescent="0.2">
      <c r="A119" s="185"/>
      <c r="B119" s="196"/>
      <c r="C119" s="197"/>
      <c r="D119" s="198"/>
      <c r="E119" s="199"/>
      <c r="F119" s="197"/>
      <c r="G119" s="198"/>
      <c r="H119" s="200"/>
      <c r="I119" s="201"/>
      <c r="J119" s="198"/>
      <c r="K119" s="198"/>
      <c r="L119" s="198"/>
      <c r="M119" s="199"/>
      <c r="N119" s="197"/>
      <c r="O119" s="201"/>
      <c r="P119" s="198"/>
      <c r="Q119" s="198"/>
      <c r="R119" s="199"/>
      <c r="S119" s="202"/>
      <c r="T119" s="201"/>
      <c r="U119" s="198"/>
      <c r="V119" s="198"/>
      <c r="W119" s="199"/>
      <c r="X119" s="197"/>
      <c r="Y119" s="198"/>
      <c r="Z119" s="198"/>
      <c r="AA119" s="204"/>
      <c r="AC119" s="205"/>
    </row>
    <row r="120" spans="1:29" ht="9.6" customHeight="1" x14ac:dyDescent="0.2">
      <c r="A120" s="206" t="s">
        <v>40</v>
      </c>
      <c r="B120" s="207" t="s">
        <v>15</v>
      </c>
      <c r="C120" s="211">
        <f t="shared" ref="C120:E120" si="255">$C$13*C119</f>
        <v>0</v>
      </c>
      <c r="D120" s="209">
        <f t="shared" si="255"/>
        <v>0</v>
      </c>
      <c r="E120" s="210">
        <f t="shared" si="255"/>
        <v>0</v>
      </c>
      <c r="F120" s="211">
        <f>$F$13*F119</f>
        <v>0</v>
      </c>
      <c r="G120" s="209">
        <f>$F$13*G119</f>
        <v>0</v>
      </c>
      <c r="H120" s="212">
        <f>$F$13*H119</f>
        <v>0</v>
      </c>
      <c r="I120" s="213">
        <f>$I$13*I119</f>
        <v>0</v>
      </c>
      <c r="J120" s="209">
        <f t="shared" ref="J120:M120" si="256">$I$13*J119</f>
        <v>0</v>
      </c>
      <c r="K120" s="209">
        <f t="shared" si="256"/>
        <v>0</v>
      </c>
      <c r="L120" s="209">
        <f t="shared" si="256"/>
        <v>0</v>
      </c>
      <c r="M120" s="210">
        <f t="shared" si="256"/>
        <v>0</v>
      </c>
      <c r="N120" s="211">
        <f>$N$13*N119</f>
        <v>0</v>
      </c>
      <c r="O120" s="213">
        <f t="shared" ref="O120:R120" si="257">$N$13*O119</f>
        <v>0</v>
      </c>
      <c r="P120" s="209">
        <f t="shared" si="257"/>
        <v>0</v>
      </c>
      <c r="Q120" s="209">
        <f t="shared" si="257"/>
        <v>0</v>
      </c>
      <c r="R120" s="210">
        <f t="shared" si="257"/>
        <v>0</v>
      </c>
      <c r="S120" s="214">
        <f>$S$13*S119</f>
        <v>0</v>
      </c>
      <c r="T120" s="213">
        <f>$T$13*T119</f>
        <v>0</v>
      </c>
      <c r="U120" s="209">
        <f t="shared" ref="U120:W120" si="258">$T$13*U119</f>
        <v>0</v>
      </c>
      <c r="V120" s="209">
        <f t="shared" si="258"/>
        <v>0</v>
      </c>
      <c r="W120" s="210">
        <f t="shared" si="258"/>
        <v>0</v>
      </c>
      <c r="X120" s="211">
        <f>$X$13*X119</f>
        <v>0</v>
      </c>
      <c r="Y120" s="213">
        <f t="shared" ref="Y120:AA120" si="259">$X$13*Y119</f>
        <v>0</v>
      </c>
      <c r="Z120" s="209">
        <f t="shared" si="259"/>
        <v>0</v>
      </c>
      <c r="AA120" s="215">
        <f t="shared" si="259"/>
        <v>0</v>
      </c>
      <c r="AB120" s="216">
        <v>615079</v>
      </c>
      <c r="AC120" s="217">
        <f>SUM(C120:AA120)</f>
        <v>0</v>
      </c>
    </row>
    <row r="121" spans="1:29" ht="9.6" customHeight="1" x14ac:dyDescent="0.2">
      <c r="A121" s="185"/>
      <c r="B121" s="196"/>
      <c r="C121" s="197"/>
      <c r="D121" s="198"/>
      <c r="E121" s="199"/>
      <c r="F121" s="197"/>
      <c r="G121" s="198"/>
      <c r="H121" s="200"/>
      <c r="I121" s="201"/>
      <c r="J121" s="198"/>
      <c r="K121" s="198"/>
      <c r="L121" s="198"/>
      <c r="M121" s="199"/>
      <c r="N121" s="197"/>
      <c r="O121" s="201"/>
      <c r="P121" s="198"/>
      <c r="Q121" s="198"/>
      <c r="R121" s="199"/>
      <c r="S121" s="202"/>
      <c r="T121" s="201"/>
      <c r="U121" s="198"/>
      <c r="V121" s="198"/>
      <c r="W121" s="199"/>
      <c r="X121" s="197"/>
      <c r="Y121" s="198"/>
      <c r="Z121" s="198"/>
      <c r="AA121" s="204"/>
      <c r="AC121" s="205"/>
    </row>
    <row r="122" spans="1:29" ht="9.6" customHeight="1" x14ac:dyDescent="0.2">
      <c r="A122" s="206" t="s">
        <v>41</v>
      </c>
      <c r="B122" s="207" t="s">
        <v>15</v>
      </c>
      <c r="C122" s="211">
        <f t="shared" ref="C122:E122" si="260">$C$13*C121</f>
        <v>0</v>
      </c>
      <c r="D122" s="209">
        <f t="shared" si="260"/>
        <v>0</v>
      </c>
      <c r="E122" s="210">
        <f t="shared" si="260"/>
        <v>0</v>
      </c>
      <c r="F122" s="211">
        <f>$F$13*F121</f>
        <v>0</v>
      </c>
      <c r="G122" s="209">
        <f>$F$13*G121</f>
        <v>0</v>
      </c>
      <c r="H122" s="212">
        <f>$F$13*H121</f>
        <v>0</v>
      </c>
      <c r="I122" s="213">
        <f>$I$13*I121</f>
        <v>0</v>
      </c>
      <c r="J122" s="209">
        <f t="shared" ref="J122:M122" si="261">$I$13*J121</f>
        <v>0</v>
      </c>
      <c r="K122" s="209">
        <f t="shared" si="261"/>
        <v>0</v>
      </c>
      <c r="L122" s="209">
        <f t="shared" si="261"/>
        <v>0</v>
      </c>
      <c r="M122" s="210">
        <f t="shared" si="261"/>
        <v>0</v>
      </c>
      <c r="N122" s="211">
        <f>$N$13*N121</f>
        <v>0</v>
      </c>
      <c r="O122" s="213">
        <f t="shared" ref="O122:R122" si="262">$N$13*O121</f>
        <v>0</v>
      </c>
      <c r="P122" s="209">
        <f t="shared" si="262"/>
        <v>0</v>
      </c>
      <c r="Q122" s="209">
        <f t="shared" si="262"/>
        <v>0</v>
      </c>
      <c r="R122" s="210">
        <f t="shared" si="262"/>
        <v>0</v>
      </c>
      <c r="S122" s="214">
        <f>$S$13*S121</f>
        <v>0</v>
      </c>
      <c r="T122" s="213">
        <f>$T$13*T121</f>
        <v>0</v>
      </c>
      <c r="U122" s="209">
        <f t="shared" ref="U122:W122" si="263">$T$13*U121</f>
        <v>0</v>
      </c>
      <c r="V122" s="209">
        <f t="shared" si="263"/>
        <v>0</v>
      </c>
      <c r="W122" s="210">
        <f t="shared" si="263"/>
        <v>0</v>
      </c>
      <c r="X122" s="211">
        <f>$X$13*X121</f>
        <v>0</v>
      </c>
      <c r="Y122" s="213">
        <f t="shared" ref="Y122:AA122" si="264">$X$13*Y121</f>
        <v>0</v>
      </c>
      <c r="Z122" s="209">
        <f t="shared" si="264"/>
        <v>0</v>
      </c>
      <c r="AA122" s="215">
        <f t="shared" si="264"/>
        <v>0</v>
      </c>
      <c r="AB122" s="216">
        <v>615082</v>
      </c>
      <c r="AC122" s="217">
        <f>SUM(C122:AA122)</f>
        <v>0</v>
      </c>
    </row>
    <row r="123" spans="1:29" ht="9.6" customHeight="1" x14ac:dyDescent="0.2">
      <c r="A123" s="185"/>
      <c r="B123" s="196"/>
      <c r="C123" s="197"/>
      <c r="D123" s="198"/>
      <c r="E123" s="199"/>
      <c r="F123" s="197"/>
      <c r="G123" s="198"/>
      <c r="H123" s="200"/>
      <c r="I123" s="201"/>
      <c r="J123" s="198"/>
      <c r="K123" s="198"/>
      <c r="L123" s="198"/>
      <c r="M123" s="199"/>
      <c r="N123" s="197"/>
      <c r="O123" s="201"/>
      <c r="P123" s="198"/>
      <c r="Q123" s="198"/>
      <c r="R123" s="199"/>
      <c r="S123" s="202"/>
      <c r="T123" s="201"/>
      <c r="U123" s="198"/>
      <c r="V123" s="198"/>
      <c r="W123" s="199"/>
      <c r="X123" s="197"/>
      <c r="Y123" s="198"/>
      <c r="Z123" s="198"/>
      <c r="AA123" s="204"/>
      <c r="AC123" s="205"/>
    </row>
    <row r="124" spans="1:29" ht="9.6" customHeight="1" x14ac:dyDescent="0.2">
      <c r="A124" s="206" t="s">
        <v>42</v>
      </c>
      <c r="B124" s="207" t="s">
        <v>15</v>
      </c>
      <c r="C124" s="211">
        <f t="shared" ref="C124:E124" si="265">$C$13*C123</f>
        <v>0</v>
      </c>
      <c r="D124" s="209">
        <f t="shared" si="265"/>
        <v>0</v>
      </c>
      <c r="E124" s="210">
        <f t="shared" si="265"/>
        <v>0</v>
      </c>
      <c r="F124" s="211">
        <f>$F$13*F123</f>
        <v>0</v>
      </c>
      <c r="G124" s="209">
        <f>$F$13*G123</f>
        <v>0</v>
      </c>
      <c r="H124" s="212">
        <f>$F$13*H123</f>
        <v>0</v>
      </c>
      <c r="I124" s="213">
        <f>$I$13*I123</f>
        <v>0</v>
      </c>
      <c r="J124" s="209">
        <f t="shared" ref="J124:M124" si="266">$I$13*J123</f>
        <v>0</v>
      </c>
      <c r="K124" s="209">
        <f t="shared" si="266"/>
        <v>0</v>
      </c>
      <c r="L124" s="209">
        <f t="shared" si="266"/>
        <v>0</v>
      </c>
      <c r="M124" s="210">
        <f t="shared" si="266"/>
        <v>0</v>
      </c>
      <c r="N124" s="211">
        <f>$N$13*N123</f>
        <v>0</v>
      </c>
      <c r="O124" s="213">
        <f t="shared" ref="O124:R124" si="267">$N$13*O123</f>
        <v>0</v>
      </c>
      <c r="P124" s="209">
        <f t="shared" si="267"/>
        <v>0</v>
      </c>
      <c r="Q124" s="209">
        <f t="shared" si="267"/>
        <v>0</v>
      </c>
      <c r="R124" s="210">
        <f t="shared" si="267"/>
        <v>0</v>
      </c>
      <c r="S124" s="214">
        <f>$S$13*S123</f>
        <v>0</v>
      </c>
      <c r="T124" s="213">
        <f>$T$13*T123</f>
        <v>0</v>
      </c>
      <c r="U124" s="209">
        <f t="shared" ref="U124:W124" si="268">$T$13*U123</f>
        <v>0</v>
      </c>
      <c r="V124" s="209">
        <f t="shared" si="268"/>
        <v>0</v>
      </c>
      <c r="W124" s="210">
        <f t="shared" si="268"/>
        <v>0</v>
      </c>
      <c r="X124" s="211">
        <f>$X$13*X123</f>
        <v>0</v>
      </c>
      <c r="Y124" s="213">
        <f t="shared" ref="Y124:AA124" si="269">$X$13*Y123</f>
        <v>0</v>
      </c>
      <c r="Z124" s="209">
        <f t="shared" si="269"/>
        <v>0</v>
      </c>
      <c r="AA124" s="215">
        <f t="shared" si="269"/>
        <v>0</v>
      </c>
      <c r="AB124" s="216">
        <v>615084</v>
      </c>
      <c r="AC124" s="217">
        <f>SUM(C124:AA124)</f>
        <v>0</v>
      </c>
    </row>
    <row r="125" spans="1:29" ht="9.6" customHeight="1" x14ac:dyDescent="0.2">
      <c r="A125" s="185"/>
      <c r="B125" s="196"/>
      <c r="C125" s="197"/>
      <c r="D125" s="198"/>
      <c r="E125" s="199"/>
      <c r="F125" s="197"/>
      <c r="G125" s="198"/>
      <c r="H125" s="200"/>
      <c r="I125" s="201"/>
      <c r="J125" s="198"/>
      <c r="K125" s="198"/>
      <c r="L125" s="198"/>
      <c r="M125" s="199"/>
      <c r="N125" s="197"/>
      <c r="O125" s="201"/>
      <c r="P125" s="198"/>
      <c r="Q125" s="198"/>
      <c r="R125" s="199"/>
      <c r="S125" s="202"/>
      <c r="T125" s="201"/>
      <c r="U125" s="198"/>
      <c r="V125" s="198"/>
      <c r="W125" s="199"/>
      <c r="X125" s="197"/>
      <c r="Y125" s="198"/>
      <c r="Z125" s="198"/>
      <c r="AA125" s="204"/>
      <c r="AC125" s="205"/>
    </row>
    <row r="126" spans="1:29" ht="9.6" customHeight="1" x14ac:dyDescent="0.2">
      <c r="A126" s="206" t="s">
        <v>164</v>
      </c>
      <c r="B126" s="207" t="s">
        <v>15</v>
      </c>
      <c r="C126" s="211">
        <f t="shared" ref="C126:E126" si="270">$C$13*C125</f>
        <v>0</v>
      </c>
      <c r="D126" s="209">
        <f t="shared" si="270"/>
        <v>0</v>
      </c>
      <c r="E126" s="210">
        <f t="shared" si="270"/>
        <v>0</v>
      </c>
      <c r="F126" s="211">
        <f>$F$13*F125</f>
        <v>0</v>
      </c>
      <c r="G126" s="209">
        <f>$F$13*G125</f>
        <v>0</v>
      </c>
      <c r="H126" s="212">
        <f>$F$13*H125</f>
        <v>0</v>
      </c>
      <c r="I126" s="213">
        <f>$I$13*I125</f>
        <v>0</v>
      </c>
      <c r="J126" s="209">
        <f t="shared" ref="J126:M126" si="271">$I$13*J125</f>
        <v>0</v>
      </c>
      <c r="K126" s="209">
        <f t="shared" si="271"/>
        <v>0</v>
      </c>
      <c r="L126" s="209">
        <f t="shared" si="271"/>
        <v>0</v>
      </c>
      <c r="M126" s="210">
        <f t="shared" si="271"/>
        <v>0</v>
      </c>
      <c r="N126" s="211">
        <f>$N$13*N125</f>
        <v>0</v>
      </c>
      <c r="O126" s="213">
        <f t="shared" ref="O126:R126" si="272">$N$13*O125</f>
        <v>0</v>
      </c>
      <c r="P126" s="209">
        <f t="shared" si="272"/>
        <v>0</v>
      </c>
      <c r="Q126" s="209">
        <f t="shared" si="272"/>
        <v>0</v>
      </c>
      <c r="R126" s="210">
        <f t="shared" si="272"/>
        <v>0</v>
      </c>
      <c r="S126" s="214">
        <f>$S$13*S125</f>
        <v>0</v>
      </c>
      <c r="T126" s="213">
        <f>$T$13*T125</f>
        <v>0</v>
      </c>
      <c r="U126" s="209">
        <f t="shared" ref="U126:W126" si="273">$T$13*U125</f>
        <v>0</v>
      </c>
      <c r="V126" s="209">
        <f t="shared" si="273"/>
        <v>0</v>
      </c>
      <c r="W126" s="210">
        <f t="shared" si="273"/>
        <v>0</v>
      </c>
      <c r="X126" s="211">
        <f>$X$13*X125</f>
        <v>0</v>
      </c>
      <c r="Y126" s="213">
        <f t="shared" ref="Y126:AA126" si="274">$X$13*Y125</f>
        <v>0</v>
      </c>
      <c r="Z126" s="209">
        <f t="shared" si="274"/>
        <v>0</v>
      </c>
      <c r="AA126" s="215">
        <f t="shared" si="274"/>
        <v>0</v>
      </c>
      <c r="AB126" s="216">
        <v>615086</v>
      </c>
      <c r="AC126" s="217">
        <f>SUM(C126:AA126)</f>
        <v>0</v>
      </c>
    </row>
    <row r="127" spans="1:29" ht="9.6" customHeight="1" x14ac:dyDescent="0.2">
      <c r="A127" s="185"/>
      <c r="B127" s="196"/>
      <c r="C127" s="197"/>
      <c r="D127" s="198"/>
      <c r="E127" s="199"/>
      <c r="F127" s="197"/>
      <c r="G127" s="198"/>
      <c r="H127" s="200"/>
      <c r="I127" s="201"/>
      <c r="J127" s="198"/>
      <c r="K127" s="198"/>
      <c r="L127" s="198"/>
      <c r="M127" s="199"/>
      <c r="N127" s="197"/>
      <c r="O127" s="201"/>
      <c r="P127" s="198"/>
      <c r="Q127" s="198"/>
      <c r="R127" s="199"/>
      <c r="S127" s="202"/>
      <c r="T127" s="201"/>
      <c r="U127" s="198"/>
      <c r="V127" s="198"/>
      <c r="W127" s="199"/>
      <c r="X127" s="197"/>
      <c r="Y127" s="198"/>
      <c r="Z127" s="198"/>
      <c r="AA127" s="204"/>
      <c r="AC127" s="205"/>
    </row>
    <row r="128" spans="1:29" ht="9.6" customHeight="1" x14ac:dyDescent="0.2">
      <c r="A128" s="206" t="s">
        <v>167</v>
      </c>
      <c r="B128" s="207" t="s">
        <v>15</v>
      </c>
      <c r="C128" s="211">
        <f t="shared" ref="C128:E128" si="275">$C$13*C127</f>
        <v>0</v>
      </c>
      <c r="D128" s="209">
        <f t="shared" si="275"/>
        <v>0</v>
      </c>
      <c r="E128" s="210">
        <f t="shared" si="275"/>
        <v>0</v>
      </c>
      <c r="F128" s="211">
        <f>$F$13*F127</f>
        <v>0</v>
      </c>
      <c r="G128" s="209">
        <f>$F$13*G127</f>
        <v>0</v>
      </c>
      <c r="H128" s="212">
        <f>$F$13*H127</f>
        <v>0</v>
      </c>
      <c r="I128" s="213">
        <f>$I$13*I127</f>
        <v>0</v>
      </c>
      <c r="J128" s="209">
        <f t="shared" ref="J128:M128" si="276">$I$13*J127</f>
        <v>0</v>
      </c>
      <c r="K128" s="209">
        <f t="shared" si="276"/>
        <v>0</v>
      </c>
      <c r="L128" s="209">
        <f t="shared" si="276"/>
        <v>0</v>
      </c>
      <c r="M128" s="210">
        <f t="shared" si="276"/>
        <v>0</v>
      </c>
      <c r="N128" s="211">
        <f>$N$13*N127</f>
        <v>0</v>
      </c>
      <c r="O128" s="213">
        <f t="shared" ref="O128:R128" si="277">$N$13*O127</f>
        <v>0</v>
      </c>
      <c r="P128" s="209">
        <f t="shared" si="277"/>
        <v>0</v>
      </c>
      <c r="Q128" s="209">
        <f t="shared" si="277"/>
        <v>0</v>
      </c>
      <c r="R128" s="210">
        <f t="shared" si="277"/>
        <v>0</v>
      </c>
      <c r="S128" s="214">
        <f>$S$13*S127</f>
        <v>0</v>
      </c>
      <c r="T128" s="213">
        <f>$T$13*T127</f>
        <v>0</v>
      </c>
      <c r="U128" s="209">
        <f t="shared" ref="U128:W128" si="278">$T$13*U127</f>
        <v>0</v>
      </c>
      <c r="V128" s="209">
        <f t="shared" si="278"/>
        <v>0</v>
      </c>
      <c r="W128" s="210">
        <f t="shared" si="278"/>
        <v>0</v>
      </c>
      <c r="X128" s="211">
        <f>$X$13*X127</f>
        <v>0</v>
      </c>
      <c r="Y128" s="213">
        <f t="shared" ref="Y128:AA128" si="279">$X$13*Y127</f>
        <v>0</v>
      </c>
      <c r="Z128" s="209">
        <f t="shared" si="279"/>
        <v>0</v>
      </c>
      <c r="AA128" s="215">
        <f t="shared" si="279"/>
        <v>0</v>
      </c>
      <c r="AB128" s="216">
        <v>615089</v>
      </c>
      <c r="AC128" s="217">
        <f>SUM(C128:AA128)</f>
        <v>0</v>
      </c>
    </row>
    <row r="129" spans="1:29" ht="9.6" customHeight="1" x14ac:dyDescent="0.2">
      <c r="A129" s="185"/>
      <c r="B129" s="196"/>
      <c r="C129" s="197"/>
      <c r="D129" s="198"/>
      <c r="E129" s="199"/>
      <c r="F129" s="197"/>
      <c r="G129" s="198"/>
      <c r="H129" s="200"/>
      <c r="I129" s="201"/>
      <c r="J129" s="198"/>
      <c r="K129" s="198"/>
      <c r="L129" s="198"/>
      <c r="M129" s="199"/>
      <c r="N129" s="197"/>
      <c r="O129" s="201"/>
      <c r="P129" s="198"/>
      <c r="Q129" s="198"/>
      <c r="R129" s="199"/>
      <c r="S129" s="202"/>
      <c r="T129" s="201"/>
      <c r="U129" s="198"/>
      <c r="V129" s="198"/>
      <c r="W129" s="199"/>
      <c r="X129" s="197"/>
      <c r="Y129" s="198"/>
      <c r="Z129" s="198"/>
      <c r="AA129" s="204"/>
      <c r="AC129" s="205"/>
    </row>
    <row r="130" spans="1:29" ht="9.6" customHeight="1" x14ac:dyDescent="0.2">
      <c r="A130" s="206" t="s">
        <v>168</v>
      </c>
      <c r="B130" s="207" t="s">
        <v>15</v>
      </c>
      <c r="C130" s="211">
        <f t="shared" ref="C130:E130" si="280">$C$13*C129</f>
        <v>0</v>
      </c>
      <c r="D130" s="209">
        <f t="shared" si="280"/>
        <v>0</v>
      </c>
      <c r="E130" s="210">
        <f t="shared" si="280"/>
        <v>0</v>
      </c>
      <c r="F130" s="211">
        <f>$F$13*F129</f>
        <v>0</v>
      </c>
      <c r="G130" s="209">
        <f>$F$13*G129</f>
        <v>0</v>
      </c>
      <c r="H130" s="212">
        <f>$F$13*H129</f>
        <v>0</v>
      </c>
      <c r="I130" s="213">
        <f>$I$13*I129</f>
        <v>0</v>
      </c>
      <c r="J130" s="209">
        <f t="shared" ref="J130:M130" si="281">$I$13*J129</f>
        <v>0</v>
      </c>
      <c r="K130" s="209">
        <f t="shared" si="281"/>
        <v>0</v>
      </c>
      <c r="L130" s="209">
        <f t="shared" si="281"/>
        <v>0</v>
      </c>
      <c r="M130" s="210">
        <f t="shared" si="281"/>
        <v>0</v>
      </c>
      <c r="N130" s="211">
        <f>$N$13*N129</f>
        <v>0</v>
      </c>
      <c r="O130" s="213">
        <f t="shared" ref="O130:R130" si="282">$N$13*O129</f>
        <v>0</v>
      </c>
      <c r="P130" s="209">
        <f t="shared" si="282"/>
        <v>0</v>
      </c>
      <c r="Q130" s="209">
        <f t="shared" si="282"/>
        <v>0</v>
      </c>
      <c r="R130" s="210">
        <f t="shared" si="282"/>
        <v>0</v>
      </c>
      <c r="S130" s="214">
        <f>$S$13*S129</f>
        <v>0</v>
      </c>
      <c r="T130" s="213">
        <f>$T$13*T129</f>
        <v>0</v>
      </c>
      <c r="U130" s="209">
        <f t="shared" ref="U130:W130" si="283">$T$13*U129</f>
        <v>0</v>
      </c>
      <c r="V130" s="209">
        <f t="shared" si="283"/>
        <v>0</v>
      </c>
      <c r="W130" s="210">
        <f t="shared" si="283"/>
        <v>0</v>
      </c>
      <c r="X130" s="211">
        <f>$X$13*X129</f>
        <v>0</v>
      </c>
      <c r="Y130" s="213">
        <f t="shared" ref="Y130:AA130" si="284">$X$13*Y129</f>
        <v>0</v>
      </c>
      <c r="Z130" s="209">
        <f t="shared" si="284"/>
        <v>0</v>
      </c>
      <c r="AA130" s="215">
        <f t="shared" si="284"/>
        <v>0</v>
      </c>
      <c r="AB130" s="216">
        <v>615090</v>
      </c>
      <c r="AC130" s="217">
        <f>SUM(C130:AA130)</f>
        <v>0</v>
      </c>
    </row>
    <row r="131" spans="1:29" ht="9.6" customHeight="1" x14ac:dyDescent="0.2">
      <c r="A131" s="185"/>
      <c r="B131" s="196"/>
      <c r="C131" s="197"/>
      <c r="D131" s="198"/>
      <c r="E131" s="199"/>
      <c r="F131" s="197"/>
      <c r="G131" s="198"/>
      <c r="H131" s="200"/>
      <c r="I131" s="201"/>
      <c r="J131" s="198"/>
      <c r="K131" s="198"/>
      <c r="L131" s="198"/>
      <c r="M131" s="199"/>
      <c r="N131" s="197"/>
      <c r="O131" s="201"/>
      <c r="P131" s="198"/>
      <c r="Q131" s="198"/>
      <c r="R131" s="199"/>
      <c r="S131" s="202"/>
      <c r="T131" s="201"/>
      <c r="U131" s="198"/>
      <c r="V131" s="198"/>
      <c r="W131" s="199"/>
      <c r="X131" s="197"/>
      <c r="Y131" s="198"/>
      <c r="Z131" s="198"/>
      <c r="AA131" s="204"/>
      <c r="AC131" s="205"/>
    </row>
    <row r="132" spans="1:29" ht="9.6" customHeight="1" x14ac:dyDescent="0.2">
      <c r="A132" s="206" t="s">
        <v>169</v>
      </c>
      <c r="B132" s="207" t="s">
        <v>15</v>
      </c>
      <c r="C132" s="211">
        <f t="shared" ref="C132:E132" si="285">$C$13*C131</f>
        <v>0</v>
      </c>
      <c r="D132" s="209">
        <f t="shared" si="285"/>
        <v>0</v>
      </c>
      <c r="E132" s="210">
        <f t="shared" si="285"/>
        <v>0</v>
      </c>
      <c r="F132" s="211">
        <f>$F$13*F131</f>
        <v>0</v>
      </c>
      <c r="G132" s="209">
        <f>$F$13*G131</f>
        <v>0</v>
      </c>
      <c r="H132" s="212">
        <f>$F$13*H131</f>
        <v>0</v>
      </c>
      <c r="I132" s="213">
        <f>$I$13*I131</f>
        <v>0</v>
      </c>
      <c r="J132" s="209">
        <f t="shared" ref="J132:M132" si="286">$I$13*J131</f>
        <v>0</v>
      </c>
      <c r="K132" s="209">
        <f t="shared" si="286"/>
        <v>0</v>
      </c>
      <c r="L132" s="209">
        <f t="shared" si="286"/>
        <v>0</v>
      </c>
      <c r="M132" s="210">
        <f t="shared" si="286"/>
        <v>0</v>
      </c>
      <c r="N132" s="211">
        <f>$N$13*N131</f>
        <v>0</v>
      </c>
      <c r="O132" s="213">
        <f t="shared" ref="O132:R132" si="287">$N$13*O131</f>
        <v>0</v>
      </c>
      <c r="P132" s="209">
        <f t="shared" si="287"/>
        <v>0</v>
      </c>
      <c r="Q132" s="209">
        <f t="shared" si="287"/>
        <v>0</v>
      </c>
      <c r="R132" s="210">
        <f t="shared" si="287"/>
        <v>0</v>
      </c>
      <c r="S132" s="214">
        <f>$S$13*S131</f>
        <v>0</v>
      </c>
      <c r="T132" s="213">
        <f>$T$13*T131</f>
        <v>0</v>
      </c>
      <c r="U132" s="209">
        <f t="shared" ref="U132:W132" si="288">$T$13*U131</f>
        <v>0</v>
      </c>
      <c r="V132" s="209">
        <f t="shared" si="288"/>
        <v>0</v>
      </c>
      <c r="W132" s="210">
        <f t="shared" si="288"/>
        <v>0</v>
      </c>
      <c r="X132" s="211">
        <f>$X$13*X131</f>
        <v>0</v>
      </c>
      <c r="Y132" s="213">
        <f t="shared" ref="Y132:AA132" si="289">$X$13*Y131</f>
        <v>0</v>
      </c>
      <c r="Z132" s="209">
        <f t="shared" si="289"/>
        <v>0</v>
      </c>
      <c r="AA132" s="215">
        <f t="shared" si="289"/>
        <v>0</v>
      </c>
      <c r="AB132" s="216">
        <v>615091</v>
      </c>
      <c r="AC132" s="217">
        <f>SUM(C132:AA132)</f>
        <v>0</v>
      </c>
    </row>
    <row r="133" spans="1:29" ht="9.6" customHeight="1" x14ac:dyDescent="0.2">
      <c r="A133" s="185"/>
      <c r="B133" s="196"/>
      <c r="C133" s="197"/>
      <c r="D133" s="198"/>
      <c r="E133" s="199"/>
      <c r="F133" s="197"/>
      <c r="G133" s="198"/>
      <c r="H133" s="200"/>
      <c r="I133" s="201"/>
      <c r="J133" s="198"/>
      <c r="K133" s="198"/>
      <c r="L133" s="198"/>
      <c r="M133" s="199"/>
      <c r="N133" s="197"/>
      <c r="O133" s="201"/>
      <c r="P133" s="198"/>
      <c r="Q133" s="198"/>
      <c r="R133" s="199"/>
      <c r="S133" s="202"/>
      <c r="T133" s="201"/>
      <c r="U133" s="198"/>
      <c r="V133" s="198"/>
      <c r="W133" s="199"/>
      <c r="X133" s="197"/>
      <c r="Y133" s="198"/>
      <c r="Z133" s="198"/>
      <c r="AA133" s="204"/>
      <c r="AC133" s="205"/>
    </row>
    <row r="134" spans="1:29" ht="9.6" customHeight="1" x14ac:dyDescent="0.2">
      <c r="A134" s="206" t="s">
        <v>170</v>
      </c>
      <c r="B134" s="207" t="s">
        <v>15</v>
      </c>
      <c r="C134" s="211">
        <f t="shared" ref="C134:E134" si="290">$C$13*C133</f>
        <v>0</v>
      </c>
      <c r="D134" s="209">
        <f t="shared" si="290"/>
        <v>0</v>
      </c>
      <c r="E134" s="210">
        <f t="shared" si="290"/>
        <v>0</v>
      </c>
      <c r="F134" s="211">
        <f>$F$13*F133</f>
        <v>0</v>
      </c>
      <c r="G134" s="209">
        <f>$F$13*G133</f>
        <v>0</v>
      </c>
      <c r="H134" s="212">
        <f>$F$13*H133</f>
        <v>0</v>
      </c>
      <c r="I134" s="213">
        <f>$I$13*I133</f>
        <v>0</v>
      </c>
      <c r="J134" s="209">
        <f t="shared" ref="J134:M134" si="291">$I$13*J133</f>
        <v>0</v>
      </c>
      <c r="K134" s="209">
        <f t="shared" si="291"/>
        <v>0</v>
      </c>
      <c r="L134" s="209">
        <f t="shared" si="291"/>
        <v>0</v>
      </c>
      <c r="M134" s="210">
        <f t="shared" si="291"/>
        <v>0</v>
      </c>
      <c r="N134" s="211">
        <f>$N$13*N133</f>
        <v>0</v>
      </c>
      <c r="O134" s="213">
        <f t="shared" ref="O134:R134" si="292">$N$13*O133</f>
        <v>0</v>
      </c>
      <c r="P134" s="209">
        <f t="shared" si="292"/>
        <v>0</v>
      </c>
      <c r="Q134" s="209">
        <f t="shared" si="292"/>
        <v>0</v>
      </c>
      <c r="R134" s="210">
        <f t="shared" si="292"/>
        <v>0</v>
      </c>
      <c r="S134" s="214">
        <f>$S$13*S133</f>
        <v>0</v>
      </c>
      <c r="T134" s="213">
        <f>$T$13*T133</f>
        <v>0</v>
      </c>
      <c r="U134" s="209">
        <f t="shared" ref="U134:W134" si="293">$T$13*U133</f>
        <v>0</v>
      </c>
      <c r="V134" s="209">
        <f t="shared" si="293"/>
        <v>0</v>
      </c>
      <c r="W134" s="210">
        <f t="shared" si="293"/>
        <v>0</v>
      </c>
      <c r="X134" s="211">
        <f>$X$13*X133</f>
        <v>0</v>
      </c>
      <c r="Y134" s="213">
        <f t="shared" ref="Y134:AA134" si="294">$X$13*Y133</f>
        <v>0</v>
      </c>
      <c r="Z134" s="209">
        <f t="shared" si="294"/>
        <v>0</v>
      </c>
      <c r="AA134" s="215">
        <f t="shared" si="294"/>
        <v>0</v>
      </c>
      <c r="AB134" s="216">
        <v>615092</v>
      </c>
      <c r="AC134" s="217">
        <f>SUM(C134:AA134)</f>
        <v>0</v>
      </c>
    </row>
    <row r="135" spans="1:29" ht="9.6" customHeight="1" x14ac:dyDescent="0.2">
      <c r="A135" s="185"/>
      <c r="B135" s="196"/>
      <c r="C135" s="197"/>
      <c r="D135" s="198"/>
      <c r="E135" s="199"/>
      <c r="F135" s="197"/>
      <c r="G135" s="198"/>
      <c r="H135" s="200"/>
      <c r="I135" s="201"/>
      <c r="J135" s="198"/>
      <c r="K135" s="198"/>
      <c r="L135" s="198"/>
      <c r="M135" s="199"/>
      <c r="N135" s="197"/>
      <c r="O135" s="201"/>
      <c r="P135" s="198"/>
      <c r="Q135" s="198"/>
      <c r="R135" s="199"/>
      <c r="S135" s="202"/>
      <c r="T135" s="201"/>
      <c r="U135" s="198"/>
      <c r="V135" s="198"/>
      <c r="W135" s="199"/>
      <c r="X135" s="197"/>
      <c r="Y135" s="198"/>
      <c r="Z135" s="198"/>
      <c r="AA135" s="204"/>
      <c r="AC135" s="205"/>
    </row>
    <row r="136" spans="1:29" ht="9.6" customHeight="1" x14ac:dyDescent="0.2">
      <c r="A136" s="206" t="s">
        <v>172</v>
      </c>
      <c r="B136" s="207" t="s">
        <v>15</v>
      </c>
      <c r="C136" s="211">
        <f t="shared" ref="C136:E136" si="295">$C$13*C135</f>
        <v>0</v>
      </c>
      <c r="D136" s="209">
        <f t="shared" si="295"/>
        <v>0</v>
      </c>
      <c r="E136" s="210">
        <f t="shared" si="295"/>
        <v>0</v>
      </c>
      <c r="F136" s="211">
        <f>$F$13*F135</f>
        <v>0</v>
      </c>
      <c r="G136" s="209">
        <f>$F$13*G135</f>
        <v>0</v>
      </c>
      <c r="H136" s="212">
        <f>$F$13*H135</f>
        <v>0</v>
      </c>
      <c r="I136" s="213">
        <f>$I$13*I135</f>
        <v>0</v>
      </c>
      <c r="J136" s="209">
        <f t="shared" ref="J136:M136" si="296">$I$13*J135</f>
        <v>0</v>
      </c>
      <c r="K136" s="209">
        <f t="shared" si="296"/>
        <v>0</v>
      </c>
      <c r="L136" s="209">
        <f t="shared" si="296"/>
        <v>0</v>
      </c>
      <c r="M136" s="210">
        <f t="shared" si="296"/>
        <v>0</v>
      </c>
      <c r="N136" s="211">
        <f>$N$13*N135</f>
        <v>0</v>
      </c>
      <c r="O136" s="213">
        <f t="shared" ref="O136:R136" si="297">$N$13*O135</f>
        <v>0</v>
      </c>
      <c r="P136" s="209">
        <f t="shared" si="297"/>
        <v>0</v>
      </c>
      <c r="Q136" s="209">
        <f t="shared" si="297"/>
        <v>0</v>
      </c>
      <c r="R136" s="210">
        <f t="shared" si="297"/>
        <v>0</v>
      </c>
      <c r="S136" s="214">
        <f>$S$13*S135</f>
        <v>0</v>
      </c>
      <c r="T136" s="213">
        <f>$T$13*T135</f>
        <v>0</v>
      </c>
      <c r="U136" s="209">
        <f t="shared" ref="U136:W136" si="298">$T$13*U135</f>
        <v>0</v>
      </c>
      <c r="V136" s="209">
        <f t="shared" si="298"/>
        <v>0</v>
      </c>
      <c r="W136" s="210">
        <f t="shared" si="298"/>
        <v>0</v>
      </c>
      <c r="X136" s="211">
        <f>$X$13*X135</f>
        <v>0</v>
      </c>
      <c r="Y136" s="213">
        <f t="shared" ref="Y136:AA136" si="299">$X$13*Y135</f>
        <v>0</v>
      </c>
      <c r="Z136" s="209">
        <f t="shared" si="299"/>
        <v>0</v>
      </c>
      <c r="AA136" s="215">
        <f t="shared" si="299"/>
        <v>0</v>
      </c>
      <c r="AB136" s="216">
        <v>615094</v>
      </c>
      <c r="AC136" s="217">
        <f>SUM(C136:AA136)</f>
        <v>0</v>
      </c>
    </row>
    <row r="137" spans="1:29" ht="9.6" customHeight="1" x14ac:dyDescent="0.2">
      <c r="A137" s="185"/>
      <c r="B137" s="196"/>
      <c r="C137" s="197"/>
      <c r="D137" s="198"/>
      <c r="E137" s="199"/>
      <c r="F137" s="197"/>
      <c r="G137" s="198"/>
      <c r="H137" s="200"/>
      <c r="I137" s="201"/>
      <c r="J137" s="198"/>
      <c r="K137" s="198"/>
      <c r="L137" s="198"/>
      <c r="M137" s="199"/>
      <c r="N137" s="197"/>
      <c r="O137" s="201"/>
      <c r="P137" s="198"/>
      <c r="Q137" s="198"/>
      <c r="R137" s="199"/>
      <c r="S137" s="202"/>
      <c r="T137" s="201"/>
      <c r="U137" s="198"/>
      <c r="V137" s="198"/>
      <c r="W137" s="199"/>
      <c r="X137" s="197"/>
      <c r="Y137" s="198"/>
      <c r="Z137" s="198"/>
      <c r="AA137" s="204"/>
      <c r="AC137" s="205"/>
    </row>
    <row r="138" spans="1:29" ht="9.6" customHeight="1" x14ac:dyDescent="0.2">
      <c r="A138" s="206" t="s">
        <v>43</v>
      </c>
      <c r="B138" s="207" t="s">
        <v>15</v>
      </c>
      <c r="C138" s="211">
        <f t="shared" ref="C138:E138" si="300">$C$13*C137</f>
        <v>0</v>
      </c>
      <c r="D138" s="209">
        <f t="shared" si="300"/>
        <v>0</v>
      </c>
      <c r="E138" s="210">
        <f t="shared" si="300"/>
        <v>0</v>
      </c>
      <c r="F138" s="211">
        <f>$F$13*F137</f>
        <v>0</v>
      </c>
      <c r="G138" s="209">
        <f>$F$13*G137</f>
        <v>0</v>
      </c>
      <c r="H138" s="212">
        <f>$F$13*H137</f>
        <v>0</v>
      </c>
      <c r="I138" s="213">
        <f>$I$13*I137</f>
        <v>0</v>
      </c>
      <c r="J138" s="209">
        <f t="shared" ref="J138:M138" si="301">$I$13*J137</f>
        <v>0</v>
      </c>
      <c r="K138" s="209">
        <f t="shared" si="301"/>
        <v>0</v>
      </c>
      <c r="L138" s="209">
        <f t="shared" si="301"/>
        <v>0</v>
      </c>
      <c r="M138" s="210">
        <f t="shared" si="301"/>
        <v>0</v>
      </c>
      <c r="N138" s="211">
        <f>$N$13*N137</f>
        <v>0</v>
      </c>
      <c r="O138" s="213">
        <f t="shared" ref="O138:R138" si="302">$N$13*O137</f>
        <v>0</v>
      </c>
      <c r="P138" s="209">
        <f t="shared" si="302"/>
        <v>0</v>
      </c>
      <c r="Q138" s="209">
        <f t="shared" si="302"/>
        <v>0</v>
      </c>
      <c r="R138" s="210">
        <f t="shared" si="302"/>
        <v>0</v>
      </c>
      <c r="S138" s="214">
        <f>$S$13*S137</f>
        <v>0</v>
      </c>
      <c r="T138" s="213">
        <f>$T$13*T137</f>
        <v>0</v>
      </c>
      <c r="U138" s="209">
        <f t="shared" ref="U138:W138" si="303">$T$13*U137</f>
        <v>0</v>
      </c>
      <c r="V138" s="209">
        <f t="shared" si="303"/>
        <v>0</v>
      </c>
      <c r="W138" s="210">
        <f t="shared" si="303"/>
        <v>0</v>
      </c>
      <c r="X138" s="211">
        <f>$X$13*X137</f>
        <v>0</v>
      </c>
      <c r="Y138" s="213">
        <f t="shared" ref="Y138:AA138" si="304">$X$13*Y137</f>
        <v>0</v>
      </c>
      <c r="Z138" s="209">
        <f t="shared" si="304"/>
        <v>0</v>
      </c>
      <c r="AA138" s="215">
        <f t="shared" si="304"/>
        <v>0</v>
      </c>
      <c r="AB138" s="216">
        <v>615095</v>
      </c>
      <c r="AC138" s="217">
        <f>SUM(C138:AA138)</f>
        <v>0</v>
      </c>
    </row>
    <row r="139" spans="1:29" ht="9.6" customHeight="1" x14ac:dyDescent="0.2">
      <c r="A139" s="185"/>
      <c r="B139" s="196"/>
      <c r="C139" s="197"/>
      <c r="D139" s="198"/>
      <c r="E139" s="199"/>
      <c r="F139" s="197"/>
      <c r="G139" s="198"/>
      <c r="H139" s="200"/>
      <c r="I139" s="201"/>
      <c r="J139" s="198"/>
      <c r="K139" s="198"/>
      <c r="L139" s="198"/>
      <c r="M139" s="199"/>
      <c r="N139" s="197"/>
      <c r="O139" s="201"/>
      <c r="P139" s="198"/>
      <c r="Q139" s="198"/>
      <c r="R139" s="199"/>
      <c r="S139" s="202"/>
      <c r="T139" s="201"/>
      <c r="U139" s="198"/>
      <c r="V139" s="198"/>
      <c r="W139" s="199"/>
      <c r="X139" s="197"/>
      <c r="Y139" s="198"/>
      <c r="Z139" s="198"/>
      <c r="AA139" s="204"/>
      <c r="AC139" s="205"/>
    </row>
    <row r="140" spans="1:29" ht="9.6" customHeight="1" x14ac:dyDescent="0.2">
      <c r="A140" s="206" t="s">
        <v>175</v>
      </c>
      <c r="B140" s="207" t="s">
        <v>15</v>
      </c>
      <c r="C140" s="211">
        <f t="shared" ref="C140:E140" si="305">$C$13*C139</f>
        <v>0</v>
      </c>
      <c r="D140" s="209">
        <f t="shared" si="305"/>
        <v>0</v>
      </c>
      <c r="E140" s="210">
        <f t="shared" si="305"/>
        <v>0</v>
      </c>
      <c r="F140" s="211">
        <f>$F$13*F139</f>
        <v>0</v>
      </c>
      <c r="G140" s="209">
        <f>$F$13*G139</f>
        <v>0</v>
      </c>
      <c r="H140" s="212">
        <f>$F$13*H139</f>
        <v>0</v>
      </c>
      <c r="I140" s="213">
        <f>$I$13*I139</f>
        <v>0</v>
      </c>
      <c r="J140" s="209">
        <f t="shared" ref="J140:M140" si="306">$I$13*J139</f>
        <v>0</v>
      </c>
      <c r="K140" s="209">
        <f t="shared" si="306"/>
        <v>0</v>
      </c>
      <c r="L140" s="209">
        <f t="shared" si="306"/>
        <v>0</v>
      </c>
      <c r="M140" s="210">
        <f t="shared" si="306"/>
        <v>0</v>
      </c>
      <c r="N140" s="211">
        <f>$N$13*N139</f>
        <v>0</v>
      </c>
      <c r="O140" s="213">
        <f t="shared" ref="O140:R140" si="307">$N$13*O139</f>
        <v>0</v>
      </c>
      <c r="P140" s="209">
        <f t="shared" si="307"/>
        <v>0</v>
      </c>
      <c r="Q140" s="209">
        <f t="shared" si="307"/>
        <v>0</v>
      </c>
      <c r="R140" s="210">
        <f t="shared" si="307"/>
        <v>0</v>
      </c>
      <c r="S140" s="214">
        <f>$S$13*S139</f>
        <v>0</v>
      </c>
      <c r="T140" s="213">
        <f>$T$13*T139</f>
        <v>0</v>
      </c>
      <c r="U140" s="209">
        <f t="shared" ref="U140:W140" si="308">$T$13*U139</f>
        <v>0</v>
      </c>
      <c r="V140" s="209">
        <f t="shared" si="308"/>
        <v>0</v>
      </c>
      <c r="W140" s="210">
        <f t="shared" si="308"/>
        <v>0</v>
      </c>
      <c r="X140" s="211">
        <f>$X$13*X139</f>
        <v>0</v>
      </c>
      <c r="Y140" s="213">
        <f t="shared" ref="Y140:AA140" si="309">$X$13*Y139</f>
        <v>0</v>
      </c>
      <c r="Z140" s="209">
        <f t="shared" si="309"/>
        <v>0</v>
      </c>
      <c r="AA140" s="215">
        <f t="shared" si="309"/>
        <v>0</v>
      </c>
      <c r="AB140" s="216">
        <v>616001</v>
      </c>
      <c r="AC140" s="217">
        <f>SUM(C140:AA140)</f>
        <v>0</v>
      </c>
    </row>
    <row r="141" spans="1:29" ht="9.6" customHeight="1" x14ac:dyDescent="0.2">
      <c r="A141" s="185"/>
      <c r="B141" s="196"/>
      <c r="C141" s="197"/>
      <c r="D141" s="198"/>
      <c r="E141" s="199"/>
      <c r="F141" s="197"/>
      <c r="G141" s="198"/>
      <c r="H141" s="200"/>
      <c r="I141" s="201"/>
      <c r="J141" s="198"/>
      <c r="K141" s="198"/>
      <c r="L141" s="198"/>
      <c r="M141" s="199"/>
      <c r="N141" s="197"/>
      <c r="O141" s="201"/>
      <c r="P141" s="198"/>
      <c r="Q141" s="198"/>
      <c r="R141" s="199"/>
      <c r="S141" s="202"/>
      <c r="T141" s="201"/>
      <c r="U141" s="198"/>
      <c r="V141" s="198"/>
      <c r="W141" s="199"/>
      <c r="X141" s="197"/>
      <c r="Y141" s="198"/>
      <c r="Z141" s="198"/>
      <c r="AA141" s="204"/>
      <c r="AC141" s="205"/>
    </row>
    <row r="142" spans="1:29" ht="9.6" customHeight="1" x14ac:dyDescent="0.2">
      <c r="A142" s="206" t="s">
        <v>177</v>
      </c>
      <c r="B142" s="207" t="s">
        <v>15</v>
      </c>
      <c r="C142" s="211">
        <f t="shared" ref="C142:E142" si="310">$C$13*C141</f>
        <v>0</v>
      </c>
      <c r="D142" s="209">
        <f t="shared" si="310"/>
        <v>0</v>
      </c>
      <c r="E142" s="210">
        <f t="shared" si="310"/>
        <v>0</v>
      </c>
      <c r="F142" s="211">
        <f>$F$13*F141</f>
        <v>0</v>
      </c>
      <c r="G142" s="209">
        <f>$F$13*G141</f>
        <v>0</v>
      </c>
      <c r="H142" s="212">
        <f>$F$13*H141</f>
        <v>0</v>
      </c>
      <c r="I142" s="213">
        <f>$I$13*I141</f>
        <v>0</v>
      </c>
      <c r="J142" s="209">
        <f t="shared" ref="J142:M142" si="311">$I$13*J141</f>
        <v>0</v>
      </c>
      <c r="K142" s="209">
        <f t="shared" si="311"/>
        <v>0</v>
      </c>
      <c r="L142" s="209">
        <f t="shared" si="311"/>
        <v>0</v>
      </c>
      <c r="M142" s="210">
        <f t="shared" si="311"/>
        <v>0</v>
      </c>
      <c r="N142" s="211">
        <f>$N$13*N141</f>
        <v>0</v>
      </c>
      <c r="O142" s="213">
        <f t="shared" ref="O142:R142" si="312">$N$13*O141</f>
        <v>0</v>
      </c>
      <c r="P142" s="209">
        <f t="shared" si="312"/>
        <v>0</v>
      </c>
      <c r="Q142" s="209">
        <f t="shared" si="312"/>
        <v>0</v>
      </c>
      <c r="R142" s="210">
        <f t="shared" si="312"/>
        <v>0</v>
      </c>
      <c r="S142" s="214">
        <f>$S$13*S141</f>
        <v>0</v>
      </c>
      <c r="T142" s="213">
        <f>$T$13*T141</f>
        <v>0</v>
      </c>
      <c r="U142" s="209">
        <f t="shared" ref="U142:W142" si="313">$T$13*U141</f>
        <v>0</v>
      </c>
      <c r="V142" s="209">
        <f t="shared" si="313"/>
        <v>0</v>
      </c>
      <c r="W142" s="210">
        <f t="shared" si="313"/>
        <v>0</v>
      </c>
      <c r="X142" s="211">
        <f>$X$13*X141</f>
        <v>0</v>
      </c>
      <c r="Y142" s="213">
        <f t="shared" ref="Y142:AA142" si="314">$X$13*Y141</f>
        <v>0</v>
      </c>
      <c r="Z142" s="209">
        <f t="shared" si="314"/>
        <v>0</v>
      </c>
      <c r="AA142" s="215">
        <f t="shared" si="314"/>
        <v>0</v>
      </c>
      <c r="AB142" s="216">
        <v>616005</v>
      </c>
      <c r="AC142" s="217">
        <f>SUM(C142:AA142)</f>
        <v>0</v>
      </c>
    </row>
    <row r="143" spans="1:29" ht="9.6" customHeight="1" x14ac:dyDescent="0.2">
      <c r="A143" s="185"/>
      <c r="B143" s="196"/>
      <c r="C143" s="197"/>
      <c r="D143" s="198"/>
      <c r="E143" s="199"/>
      <c r="F143" s="197"/>
      <c r="G143" s="198"/>
      <c r="H143" s="200"/>
      <c r="I143" s="201"/>
      <c r="J143" s="198"/>
      <c r="K143" s="198"/>
      <c r="L143" s="198"/>
      <c r="M143" s="199"/>
      <c r="N143" s="197"/>
      <c r="O143" s="201"/>
      <c r="P143" s="198"/>
      <c r="Q143" s="198"/>
      <c r="R143" s="199"/>
      <c r="S143" s="202"/>
      <c r="T143" s="201"/>
      <c r="U143" s="198"/>
      <c r="V143" s="198"/>
      <c r="W143" s="199"/>
      <c r="X143" s="197"/>
      <c r="Y143" s="198"/>
      <c r="Z143" s="198"/>
      <c r="AA143" s="204"/>
      <c r="AC143" s="205"/>
    </row>
    <row r="144" spans="1:29" ht="9.6" customHeight="1" x14ac:dyDescent="0.2">
      <c r="A144" s="206" t="s">
        <v>178</v>
      </c>
      <c r="B144" s="207" t="s">
        <v>15</v>
      </c>
      <c r="C144" s="211">
        <f t="shared" ref="C144:E144" si="315">$C$13*C143</f>
        <v>0</v>
      </c>
      <c r="D144" s="209">
        <f t="shared" si="315"/>
        <v>0</v>
      </c>
      <c r="E144" s="210">
        <f t="shared" si="315"/>
        <v>0</v>
      </c>
      <c r="F144" s="211">
        <f>$F$13*F143</f>
        <v>0</v>
      </c>
      <c r="G144" s="209">
        <f>$F$13*G143</f>
        <v>0</v>
      </c>
      <c r="H144" s="212">
        <f>$F$13*H143</f>
        <v>0</v>
      </c>
      <c r="I144" s="213">
        <f>$I$13*I143</f>
        <v>0</v>
      </c>
      <c r="J144" s="209">
        <f t="shared" ref="J144:M144" si="316">$I$13*J143</f>
        <v>0</v>
      </c>
      <c r="K144" s="209">
        <f t="shared" si="316"/>
        <v>0</v>
      </c>
      <c r="L144" s="209">
        <f t="shared" si="316"/>
        <v>0</v>
      </c>
      <c r="M144" s="210">
        <f t="shared" si="316"/>
        <v>0</v>
      </c>
      <c r="N144" s="211">
        <f>$N$13*N143</f>
        <v>0</v>
      </c>
      <c r="O144" s="213">
        <f t="shared" ref="O144:R144" si="317">$N$13*O143</f>
        <v>0</v>
      </c>
      <c r="P144" s="209">
        <f t="shared" si="317"/>
        <v>0</v>
      </c>
      <c r="Q144" s="209">
        <f t="shared" si="317"/>
        <v>0</v>
      </c>
      <c r="R144" s="210">
        <f t="shared" si="317"/>
        <v>0</v>
      </c>
      <c r="S144" s="214">
        <f>$S$13*S143</f>
        <v>0</v>
      </c>
      <c r="T144" s="213">
        <f>$T$13*T143</f>
        <v>0</v>
      </c>
      <c r="U144" s="209">
        <f t="shared" ref="U144:W144" si="318">$T$13*U143</f>
        <v>0</v>
      </c>
      <c r="V144" s="209">
        <f t="shared" si="318"/>
        <v>0</v>
      </c>
      <c r="W144" s="210">
        <f t="shared" si="318"/>
        <v>0</v>
      </c>
      <c r="X144" s="211">
        <f>$X$13*X143</f>
        <v>0</v>
      </c>
      <c r="Y144" s="213">
        <f t="shared" ref="Y144:AA144" si="319">$X$13*Y143</f>
        <v>0</v>
      </c>
      <c r="Z144" s="209">
        <f t="shared" si="319"/>
        <v>0</v>
      </c>
      <c r="AA144" s="215">
        <f t="shared" si="319"/>
        <v>0</v>
      </c>
      <c r="AB144" s="216">
        <v>616007</v>
      </c>
      <c r="AC144" s="217">
        <f>SUM(C144:AA144)</f>
        <v>0</v>
      </c>
    </row>
    <row r="145" spans="1:29" ht="9.6" customHeight="1" x14ac:dyDescent="0.2">
      <c r="A145" s="185"/>
      <c r="B145" s="196"/>
      <c r="C145" s="197"/>
      <c r="D145" s="198"/>
      <c r="E145" s="199"/>
      <c r="F145" s="197"/>
      <c r="G145" s="198"/>
      <c r="H145" s="200"/>
      <c r="I145" s="201"/>
      <c r="J145" s="198"/>
      <c r="K145" s="198"/>
      <c r="L145" s="198"/>
      <c r="M145" s="199"/>
      <c r="N145" s="197"/>
      <c r="O145" s="201"/>
      <c r="P145" s="198"/>
      <c r="Q145" s="198"/>
      <c r="R145" s="199"/>
      <c r="S145" s="202"/>
      <c r="T145" s="201"/>
      <c r="U145" s="198"/>
      <c r="V145" s="198"/>
      <c r="W145" s="199"/>
      <c r="X145" s="197"/>
      <c r="Y145" s="198"/>
      <c r="Z145" s="198"/>
      <c r="AA145" s="204"/>
      <c r="AC145" s="205"/>
    </row>
    <row r="146" spans="1:29" ht="9.6" customHeight="1" x14ac:dyDescent="0.2">
      <c r="A146" s="206" t="s">
        <v>180</v>
      </c>
      <c r="B146" s="207" t="s">
        <v>15</v>
      </c>
      <c r="C146" s="211">
        <f t="shared" ref="C146:E146" si="320">$C$13*C145</f>
        <v>0</v>
      </c>
      <c r="D146" s="209">
        <f t="shared" si="320"/>
        <v>0</v>
      </c>
      <c r="E146" s="210">
        <f t="shared" si="320"/>
        <v>0</v>
      </c>
      <c r="F146" s="211">
        <f>$F$13*F145</f>
        <v>0</v>
      </c>
      <c r="G146" s="209">
        <f>$F$13*G145</f>
        <v>0</v>
      </c>
      <c r="H146" s="212">
        <f>$F$13*H145</f>
        <v>0</v>
      </c>
      <c r="I146" s="213">
        <f>$I$13*I145</f>
        <v>0</v>
      </c>
      <c r="J146" s="209">
        <f t="shared" ref="J146:M146" si="321">$I$13*J145</f>
        <v>0</v>
      </c>
      <c r="K146" s="209">
        <f t="shared" si="321"/>
        <v>0</v>
      </c>
      <c r="L146" s="209">
        <f t="shared" si="321"/>
        <v>0</v>
      </c>
      <c r="M146" s="210">
        <f t="shared" si="321"/>
        <v>0</v>
      </c>
      <c r="N146" s="211">
        <f>$N$13*N145</f>
        <v>0</v>
      </c>
      <c r="O146" s="213">
        <f t="shared" ref="O146:R146" si="322">$N$13*O145</f>
        <v>0</v>
      </c>
      <c r="P146" s="209">
        <f t="shared" si="322"/>
        <v>0</v>
      </c>
      <c r="Q146" s="209">
        <f t="shared" si="322"/>
        <v>0</v>
      </c>
      <c r="R146" s="210">
        <f t="shared" si="322"/>
        <v>0</v>
      </c>
      <c r="S146" s="214">
        <f>$S$13*S145</f>
        <v>0</v>
      </c>
      <c r="T146" s="213">
        <f>$T$13*T145</f>
        <v>0</v>
      </c>
      <c r="U146" s="209">
        <f t="shared" ref="U146:W146" si="323">$T$13*U145</f>
        <v>0</v>
      </c>
      <c r="V146" s="209">
        <f t="shared" si="323"/>
        <v>0</v>
      </c>
      <c r="W146" s="210">
        <f t="shared" si="323"/>
        <v>0</v>
      </c>
      <c r="X146" s="211">
        <f>$X$13*X145</f>
        <v>0</v>
      </c>
      <c r="Y146" s="213">
        <f t="shared" ref="Y146:AA146" si="324">$X$13*Y145</f>
        <v>0</v>
      </c>
      <c r="Z146" s="209">
        <f t="shared" si="324"/>
        <v>0</v>
      </c>
      <c r="AA146" s="215">
        <f t="shared" si="324"/>
        <v>0</v>
      </c>
      <c r="AB146" s="216">
        <v>616009</v>
      </c>
      <c r="AC146" s="217">
        <f>SUM(C146:AA146)</f>
        <v>0</v>
      </c>
    </row>
    <row r="147" spans="1:29" ht="9.6" customHeight="1" x14ac:dyDescent="0.2">
      <c r="A147" s="185"/>
      <c r="B147" s="196"/>
      <c r="C147" s="197"/>
      <c r="D147" s="198"/>
      <c r="E147" s="199"/>
      <c r="F147" s="197"/>
      <c r="G147" s="198"/>
      <c r="H147" s="200"/>
      <c r="I147" s="201"/>
      <c r="J147" s="198"/>
      <c r="K147" s="198"/>
      <c r="L147" s="198"/>
      <c r="M147" s="199"/>
      <c r="N147" s="197"/>
      <c r="O147" s="201"/>
      <c r="P147" s="198"/>
      <c r="Q147" s="198"/>
      <c r="R147" s="199"/>
      <c r="S147" s="202"/>
      <c r="T147" s="201"/>
      <c r="U147" s="198"/>
      <c r="V147" s="198"/>
      <c r="W147" s="199"/>
      <c r="X147" s="197"/>
      <c r="Y147" s="198"/>
      <c r="Z147" s="198"/>
      <c r="AA147" s="204"/>
      <c r="AC147" s="205"/>
    </row>
    <row r="148" spans="1:29" ht="9.6" customHeight="1" x14ac:dyDescent="0.2">
      <c r="A148" s="206" t="s">
        <v>181</v>
      </c>
      <c r="B148" s="207" t="s">
        <v>15</v>
      </c>
      <c r="C148" s="211">
        <f t="shared" ref="C148:E148" si="325">$C$13*C147</f>
        <v>0</v>
      </c>
      <c r="D148" s="209">
        <f t="shared" si="325"/>
        <v>0</v>
      </c>
      <c r="E148" s="210">
        <f t="shared" si="325"/>
        <v>0</v>
      </c>
      <c r="F148" s="211">
        <f>$F$13*F147</f>
        <v>0</v>
      </c>
      <c r="G148" s="209">
        <f>$F$13*G147</f>
        <v>0</v>
      </c>
      <c r="H148" s="212">
        <f>$F$13*H147</f>
        <v>0</v>
      </c>
      <c r="I148" s="213">
        <f>$I$13*I147</f>
        <v>0</v>
      </c>
      <c r="J148" s="209">
        <f t="shared" ref="J148:M148" si="326">$I$13*J147</f>
        <v>0</v>
      </c>
      <c r="K148" s="209">
        <f t="shared" si="326"/>
        <v>0</v>
      </c>
      <c r="L148" s="209">
        <f t="shared" si="326"/>
        <v>0</v>
      </c>
      <c r="M148" s="210">
        <f t="shared" si="326"/>
        <v>0</v>
      </c>
      <c r="N148" s="211">
        <f>$N$13*N147</f>
        <v>0</v>
      </c>
      <c r="O148" s="213">
        <f t="shared" ref="O148:R148" si="327">$N$13*O147</f>
        <v>0</v>
      </c>
      <c r="P148" s="209">
        <f t="shared" si="327"/>
        <v>0</v>
      </c>
      <c r="Q148" s="209">
        <f t="shared" si="327"/>
        <v>0</v>
      </c>
      <c r="R148" s="210">
        <f t="shared" si="327"/>
        <v>0</v>
      </c>
      <c r="S148" s="214">
        <f>$S$13*S147</f>
        <v>0</v>
      </c>
      <c r="T148" s="213">
        <f>$T$13*T147</f>
        <v>0</v>
      </c>
      <c r="U148" s="209">
        <f t="shared" ref="U148:W148" si="328">$T$13*U147</f>
        <v>0</v>
      </c>
      <c r="V148" s="209">
        <f t="shared" si="328"/>
        <v>0</v>
      </c>
      <c r="W148" s="210">
        <f t="shared" si="328"/>
        <v>0</v>
      </c>
      <c r="X148" s="211">
        <f>$X$13*X147</f>
        <v>0</v>
      </c>
      <c r="Y148" s="213">
        <f t="shared" ref="Y148:AA148" si="329">$X$13*Y147</f>
        <v>0</v>
      </c>
      <c r="Z148" s="209">
        <f t="shared" si="329"/>
        <v>0</v>
      </c>
      <c r="AA148" s="215">
        <f t="shared" si="329"/>
        <v>0</v>
      </c>
      <c r="AB148" s="216">
        <v>616011</v>
      </c>
      <c r="AC148" s="217">
        <f>SUM(C148:AA148)</f>
        <v>0</v>
      </c>
    </row>
    <row r="149" spans="1:29" ht="9.6" customHeight="1" x14ac:dyDescent="0.2">
      <c r="A149" s="185"/>
      <c r="B149" s="196"/>
      <c r="C149" s="197"/>
      <c r="D149" s="198"/>
      <c r="E149" s="199"/>
      <c r="F149" s="197"/>
      <c r="G149" s="198"/>
      <c r="H149" s="200"/>
      <c r="I149" s="201"/>
      <c r="J149" s="198"/>
      <c r="K149" s="198"/>
      <c r="L149" s="198"/>
      <c r="M149" s="199"/>
      <c r="N149" s="197"/>
      <c r="O149" s="201"/>
      <c r="P149" s="198"/>
      <c r="Q149" s="198"/>
      <c r="R149" s="199"/>
      <c r="S149" s="202"/>
      <c r="T149" s="201"/>
      <c r="U149" s="198"/>
      <c r="V149" s="198"/>
      <c r="W149" s="199"/>
      <c r="X149" s="197"/>
      <c r="Y149" s="198"/>
      <c r="Z149" s="198"/>
      <c r="AA149" s="204"/>
      <c r="AC149" s="205"/>
    </row>
    <row r="150" spans="1:29" ht="9.6" customHeight="1" x14ac:dyDescent="0.2">
      <c r="A150" s="206" t="s">
        <v>184</v>
      </c>
      <c r="B150" s="207" t="s">
        <v>15</v>
      </c>
      <c r="C150" s="211">
        <f t="shared" ref="C150:E150" si="330">$C$13*C149</f>
        <v>0</v>
      </c>
      <c r="D150" s="209">
        <f t="shared" si="330"/>
        <v>0</v>
      </c>
      <c r="E150" s="210">
        <f t="shared" si="330"/>
        <v>0</v>
      </c>
      <c r="F150" s="211">
        <f>$F$13*F149</f>
        <v>0</v>
      </c>
      <c r="G150" s="209">
        <f>$F$13*G149</f>
        <v>0</v>
      </c>
      <c r="H150" s="212">
        <f>$F$13*H149</f>
        <v>0</v>
      </c>
      <c r="I150" s="213">
        <f>$I$13*I149</f>
        <v>0</v>
      </c>
      <c r="J150" s="209">
        <f t="shared" ref="J150:M150" si="331">$I$13*J149</f>
        <v>0</v>
      </c>
      <c r="K150" s="209">
        <f t="shared" si="331"/>
        <v>0</v>
      </c>
      <c r="L150" s="209">
        <f t="shared" si="331"/>
        <v>0</v>
      </c>
      <c r="M150" s="210">
        <f t="shared" si="331"/>
        <v>0</v>
      </c>
      <c r="N150" s="211">
        <f>$N$13*N149</f>
        <v>0</v>
      </c>
      <c r="O150" s="213">
        <f t="shared" ref="O150:R150" si="332">$N$13*O149</f>
        <v>0</v>
      </c>
      <c r="P150" s="209">
        <f t="shared" si="332"/>
        <v>0</v>
      </c>
      <c r="Q150" s="209">
        <f t="shared" si="332"/>
        <v>0</v>
      </c>
      <c r="R150" s="210">
        <f t="shared" si="332"/>
        <v>0</v>
      </c>
      <c r="S150" s="214">
        <f>$S$13*S149</f>
        <v>0</v>
      </c>
      <c r="T150" s="213">
        <f>$T$13*T149</f>
        <v>0</v>
      </c>
      <c r="U150" s="209">
        <f t="shared" ref="U150:W150" si="333">$T$13*U149</f>
        <v>0</v>
      </c>
      <c r="V150" s="209">
        <f t="shared" si="333"/>
        <v>0</v>
      </c>
      <c r="W150" s="210">
        <f t="shared" si="333"/>
        <v>0</v>
      </c>
      <c r="X150" s="211">
        <f>$X$13*X149</f>
        <v>0</v>
      </c>
      <c r="Y150" s="213">
        <f t="shared" ref="Y150:AA150" si="334">$X$13*Y149</f>
        <v>0</v>
      </c>
      <c r="Z150" s="209">
        <f t="shared" si="334"/>
        <v>0</v>
      </c>
      <c r="AA150" s="215">
        <f t="shared" si="334"/>
        <v>0</v>
      </c>
      <c r="AB150" s="216">
        <v>616016</v>
      </c>
      <c r="AC150" s="217">
        <f>SUM(C150:AA150)</f>
        <v>0</v>
      </c>
    </row>
    <row r="151" spans="1:29" ht="9.6" customHeight="1" x14ac:dyDescent="0.2">
      <c r="A151" s="185"/>
      <c r="B151" s="196"/>
      <c r="C151" s="197"/>
      <c r="D151" s="198"/>
      <c r="E151" s="199"/>
      <c r="F151" s="197"/>
      <c r="G151" s="198"/>
      <c r="H151" s="200"/>
      <c r="I151" s="201"/>
      <c r="J151" s="198"/>
      <c r="K151" s="198"/>
      <c r="L151" s="198"/>
      <c r="M151" s="199"/>
      <c r="N151" s="197"/>
      <c r="O151" s="201"/>
      <c r="P151" s="198"/>
      <c r="Q151" s="198"/>
      <c r="R151" s="199"/>
      <c r="S151" s="202"/>
      <c r="T151" s="201"/>
      <c r="U151" s="198"/>
      <c r="V151" s="198"/>
      <c r="W151" s="199"/>
      <c r="X151" s="197"/>
      <c r="Y151" s="198"/>
      <c r="Z151" s="198"/>
      <c r="AA151" s="204"/>
      <c r="AC151" s="205"/>
    </row>
    <row r="152" spans="1:29" ht="9.6" customHeight="1" x14ac:dyDescent="0.2">
      <c r="A152" s="206" t="s">
        <v>44</v>
      </c>
      <c r="B152" s="207" t="s">
        <v>15</v>
      </c>
      <c r="C152" s="211">
        <f t="shared" ref="C152:E152" si="335">$C$13*C151</f>
        <v>0</v>
      </c>
      <c r="D152" s="209">
        <f t="shared" si="335"/>
        <v>0</v>
      </c>
      <c r="E152" s="210">
        <f t="shared" si="335"/>
        <v>0</v>
      </c>
      <c r="F152" s="211">
        <f>$F$13*F151</f>
        <v>0</v>
      </c>
      <c r="G152" s="209">
        <f>$F$13*G151</f>
        <v>0</v>
      </c>
      <c r="H152" s="212">
        <f>$F$13*H151</f>
        <v>0</v>
      </c>
      <c r="I152" s="213">
        <f>$I$13*I151</f>
        <v>0</v>
      </c>
      <c r="J152" s="209">
        <f t="shared" ref="J152:M152" si="336">$I$13*J151</f>
        <v>0</v>
      </c>
      <c r="K152" s="209">
        <f t="shared" si="336"/>
        <v>0</v>
      </c>
      <c r="L152" s="209">
        <f t="shared" si="336"/>
        <v>0</v>
      </c>
      <c r="M152" s="210">
        <f t="shared" si="336"/>
        <v>0</v>
      </c>
      <c r="N152" s="211">
        <f>$N$13*N151</f>
        <v>0</v>
      </c>
      <c r="O152" s="213">
        <f t="shared" ref="O152:R152" si="337">$N$13*O151</f>
        <v>0</v>
      </c>
      <c r="P152" s="209">
        <f t="shared" si="337"/>
        <v>0</v>
      </c>
      <c r="Q152" s="209">
        <f t="shared" si="337"/>
        <v>0</v>
      </c>
      <c r="R152" s="210">
        <f t="shared" si="337"/>
        <v>0</v>
      </c>
      <c r="S152" s="214">
        <f>$S$13*S151</f>
        <v>0</v>
      </c>
      <c r="T152" s="213">
        <f>$T$13*T151</f>
        <v>0</v>
      </c>
      <c r="U152" s="209">
        <f t="shared" ref="U152:W152" si="338">$T$13*U151</f>
        <v>0</v>
      </c>
      <c r="V152" s="209">
        <f t="shared" si="338"/>
        <v>0</v>
      </c>
      <c r="W152" s="210">
        <f t="shared" si="338"/>
        <v>0</v>
      </c>
      <c r="X152" s="211">
        <f>$X$13*X151</f>
        <v>0</v>
      </c>
      <c r="Y152" s="213">
        <f t="shared" ref="Y152:AA152" si="339">$X$13*Y151</f>
        <v>0</v>
      </c>
      <c r="Z152" s="209">
        <f t="shared" si="339"/>
        <v>0</v>
      </c>
      <c r="AA152" s="215">
        <f t="shared" si="339"/>
        <v>0</v>
      </c>
      <c r="AB152" s="216">
        <v>616018</v>
      </c>
      <c r="AC152" s="217">
        <f>SUM(C152:AA152)</f>
        <v>0</v>
      </c>
    </row>
    <row r="153" spans="1:29" ht="9.6" customHeight="1" x14ac:dyDescent="0.2">
      <c r="A153" s="185"/>
      <c r="B153" s="196"/>
      <c r="C153" s="197"/>
      <c r="D153" s="198"/>
      <c r="E153" s="199"/>
      <c r="F153" s="197"/>
      <c r="G153" s="198"/>
      <c r="H153" s="200"/>
      <c r="I153" s="201"/>
      <c r="J153" s="198"/>
      <c r="K153" s="198"/>
      <c r="L153" s="198"/>
      <c r="M153" s="199"/>
      <c r="N153" s="197"/>
      <c r="O153" s="201"/>
      <c r="P153" s="198"/>
      <c r="Q153" s="198"/>
      <c r="R153" s="199"/>
      <c r="S153" s="202"/>
      <c r="T153" s="201"/>
      <c r="U153" s="198"/>
      <c r="V153" s="198"/>
      <c r="W153" s="199"/>
      <c r="X153" s="197"/>
      <c r="Y153" s="198"/>
      <c r="Z153" s="198"/>
      <c r="AA153" s="204"/>
      <c r="AC153" s="205"/>
    </row>
    <row r="154" spans="1:29" ht="9.6" customHeight="1" x14ac:dyDescent="0.2">
      <c r="A154" s="206" t="s">
        <v>49</v>
      </c>
      <c r="B154" s="207" t="s">
        <v>15</v>
      </c>
      <c r="C154" s="211">
        <f t="shared" ref="C154:E154" si="340">$C$13*C153</f>
        <v>0</v>
      </c>
      <c r="D154" s="209">
        <f t="shared" si="340"/>
        <v>0</v>
      </c>
      <c r="E154" s="210">
        <f t="shared" si="340"/>
        <v>0</v>
      </c>
      <c r="F154" s="211">
        <f>$F$13*F153</f>
        <v>0</v>
      </c>
      <c r="G154" s="209">
        <f>$F$13*G153</f>
        <v>0</v>
      </c>
      <c r="H154" s="212">
        <f>$F$13*H153</f>
        <v>0</v>
      </c>
      <c r="I154" s="213">
        <f>$I$13*I153</f>
        <v>0</v>
      </c>
      <c r="J154" s="209">
        <f t="shared" ref="J154:M154" si="341">$I$13*J153</f>
        <v>0</v>
      </c>
      <c r="K154" s="209">
        <f t="shared" si="341"/>
        <v>0</v>
      </c>
      <c r="L154" s="209">
        <f t="shared" si="341"/>
        <v>0</v>
      </c>
      <c r="M154" s="210">
        <f t="shared" si="341"/>
        <v>0</v>
      </c>
      <c r="N154" s="211">
        <f>$N$13*N153</f>
        <v>0</v>
      </c>
      <c r="O154" s="213">
        <f t="shared" ref="O154:R154" si="342">$N$13*O153</f>
        <v>0</v>
      </c>
      <c r="P154" s="209">
        <f t="shared" si="342"/>
        <v>0</v>
      </c>
      <c r="Q154" s="209">
        <f t="shared" si="342"/>
        <v>0</v>
      </c>
      <c r="R154" s="210">
        <f t="shared" si="342"/>
        <v>0</v>
      </c>
      <c r="S154" s="214">
        <f>$S$13*S153</f>
        <v>0</v>
      </c>
      <c r="T154" s="213">
        <f>$T$13*T153</f>
        <v>0</v>
      </c>
      <c r="U154" s="209">
        <f t="shared" ref="U154:W154" si="343">$T$13*U153</f>
        <v>0</v>
      </c>
      <c r="V154" s="209">
        <f t="shared" si="343"/>
        <v>0</v>
      </c>
      <c r="W154" s="210">
        <f t="shared" si="343"/>
        <v>0</v>
      </c>
      <c r="X154" s="211">
        <f>$X$13*X153</f>
        <v>0</v>
      </c>
      <c r="Y154" s="213">
        <f t="shared" ref="Y154:AA154" si="344">$X$13*Y153</f>
        <v>0</v>
      </c>
      <c r="Z154" s="209">
        <f t="shared" si="344"/>
        <v>0</v>
      </c>
      <c r="AA154" s="215">
        <f t="shared" si="344"/>
        <v>0</v>
      </c>
      <c r="AB154" s="216">
        <v>616021</v>
      </c>
      <c r="AC154" s="217">
        <f>SUM(C154:AA154)</f>
        <v>0</v>
      </c>
    </row>
    <row r="155" spans="1:29" ht="9.6" customHeight="1" x14ac:dyDescent="0.2">
      <c r="A155" s="185"/>
      <c r="B155" s="196"/>
      <c r="C155" s="197"/>
      <c r="D155" s="198"/>
      <c r="E155" s="199"/>
      <c r="F155" s="197"/>
      <c r="G155" s="198"/>
      <c r="H155" s="200"/>
      <c r="I155" s="201"/>
      <c r="J155" s="198"/>
      <c r="K155" s="198"/>
      <c r="L155" s="198"/>
      <c r="M155" s="199"/>
      <c r="N155" s="197"/>
      <c r="O155" s="201"/>
      <c r="P155" s="198"/>
      <c r="Q155" s="198"/>
      <c r="R155" s="199"/>
      <c r="S155" s="202"/>
      <c r="T155" s="201"/>
      <c r="U155" s="198"/>
      <c r="V155" s="198"/>
      <c r="W155" s="199"/>
      <c r="X155" s="197"/>
      <c r="Y155" s="198"/>
      <c r="Z155" s="198"/>
      <c r="AA155" s="204"/>
      <c r="AC155" s="205"/>
    </row>
    <row r="156" spans="1:29" ht="9.6" customHeight="1" x14ac:dyDescent="0.2">
      <c r="A156" s="206" t="s">
        <v>51</v>
      </c>
      <c r="B156" s="207" t="s">
        <v>15</v>
      </c>
      <c r="C156" s="211">
        <f t="shared" ref="C156:E156" si="345">$C$13*C155</f>
        <v>0</v>
      </c>
      <c r="D156" s="209">
        <f t="shared" si="345"/>
        <v>0</v>
      </c>
      <c r="E156" s="210">
        <f t="shared" si="345"/>
        <v>0</v>
      </c>
      <c r="F156" s="211">
        <f>$F$13*F155</f>
        <v>0</v>
      </c>
      <c r="G156" s="209">
        <f>$F$13*G155</f>
        <v>0</v>
      </c>
      <c r="H156" s="212">
        <f>$F$13*H155</f>
        <v>0</v>
      </c>
      <c r="I156" s="213">
        <f>$I$13*I155</f>
        <v>0</v>
      </c>
      <c r="J156" s="209">
        <f t="shared" ref="J156:M156" si="346">$I$13*J155</f>
        <v>0</v>
      </c>
      <c r="K156" s="209">
        <f t="shared" si="346"/>
        <v>0</v>
      </c>
      <c r="L156" s="209">
        <f t="shared" si="346"/>
        <v>0</v>
      </c>
      <c r="M156" s="210">
        <f t="shared" si="346"/>
        <v>0</v>
      </c>
      <c r="N156" s="211">
        <f>$N$13*N155</f>
        <v>0</v>
      </c>
      <c r="O156" s="213">
        <f t="shared" ref="O156:R156" si="347">$N$13*O155</f>
        <v>0</v>
      </c>
      <c r="P156" s="209">
        <f t="shared" si="347"/>
        <v>0</v>
      </c>
      <c r="Q156" s="209">
        <f t="shared" si="347"/>
        <v>0</v>
      </c>
      <c r="R156" s="210">
        <f t="shared" si="347"/>
        <v>0</v>
      </c>
      <c r="S156" s="214">
        <f>$S$13*S155</f>
        <v>0</v>
      </c>
      <c r="T156" s="213">
        <f>$T$13*T155</f>
        <v>0</v>
      </c>
      <c r="U156" s="209">
        <f t="shared" ref="U156:W156" si="348">$T$13*U155</f>
        <v>0</v>
      </c>
      <c r="V156" s="209">
        <f t="shared" si="348"/>
        <v>0</v>
      </c>
      <c r="W156" s="210">
        <f t="shared" si="348"/>
        <v>0</v>
      </c>
      <c r="X156" s="211">
        <f>$X$13*X155</f>
        <v>0</v>
      </c>
      <c r="Y156" s="213">
        <f t="shared" ref="Y156:AA156" si="349">$X$13*Y155</f>
        <v>0</v>
      </c>
      <c r="Z156" s="209">
        <f t="shared" si="349"/>
        <v>0</v>
      </c>
      <c r="AA156" s="215">
        <f t="shared" si="349"/>
        <v>0</v>
      </c>
      <c r="AB156" s="216">
        <v>616022</v>
      </c>
      <c r="AC156" s="217">
        <f>SUM(C156:AA156)</f>
        <v>0</v>
      </c>
    </row>
    <row r="157" spans="1:29" ht="9.6" customHeight="1" x14ac:dyDescent="0.2">
      <c r="A157" s="185"/>
      <c r="B157" s="196"/>
      <c r="C157" s="197"/>
      <c r="D157" s="198"/>
      <c r="E157" s="199"/>
      <c r="F157" s="197"/>
      <c r="G157" s="198"/>
      <c r="H157" s="200"/>
      <c r="I157" s="201"/>
      <c r="J157" s="198"/>
      <c r="K157" s="198"/>
      <c r="L157" s="198"/>
      <c r="M157" s="199"/>
      <c r="N157" s="197"/>
      <c r="O157" s="201"/>
      <c r="P157" s="198"/>
      <c r="Q157" s="198"/>
      <c r="R157" s="199"/>
      <c r="S157" s="202"/>
      <c r="T157" s="201"/>
      <c r="U157" s="198"/>
      <c r="V157" s="198"/>
      <c r="W157" s="199"/>
      <c r="X157" s="197"/>
      <c r="Y157" s="198"/>
      <c r="Z157" s="198"/>
      <c r="AA157" s="204"/>
      <c r="AC157" s="205"/>
    </row>
    <row r="158" spans="1:29" ht="9.6" customHeight="1" x14ac:dyDescent="0.2">
      <c r="A158" s="206" t="s">
        <v>50</v>
      </c>
      <c r="B158" s="207" t="s">
        <v>15</v>
      </c>
      <c r="C158" s="211">
        <f t="shared" ref="C158:E158" si="350">$C$13*C157</f>
        <v>0</v>
      </c>
      <c r="D158" s="209">
        <f t="shared" si="350"/>
        <v>0</v>
      </c>
      <c r="E158" s="210">
        <f t="shared" si="350"/>
        <v>0</v>
      </c>
      <c r="F158" s="211">
        <f>$F$13*F157</f>
        <v>0</v>
      </c>
      <c r="G158" s="209">
        <f>$F$13*G157</f>
        <v>0</v>
      </c>
      <c r="H158" s="212">
        <f>$F$13*H157</f>
        <v>0</v>
      </c>
      <c r="I158" s="213">
        <f>$I$13*I157</f>
        <v>0</v>
      </c>
      <c r="J158" s="209">
        <f t="shared" ref="J158:M158" si="351">$I$13*J157</f>
        <v>0</v>
      </c>
      <c r="K158" s="209">
        <f t="shared" si="351"/>
        <v>0</v>
      </c>
      <c r="L158" s="209">
        <f t="shared" si="351"/>
        <v>0</v>
      </c>
      <c r="M158" s="210">
        <f t="shared" si="351"/>
        <v>0</v>
      </c>
      <c r="N158" s="211">
        <f>$N$13*N157</f>
        <v>0</v>
      </c>
      <c r="O158" s="213">
        <f t="shared" ref="O158:R158" si="352">$N$13*O157</f>
        <v>0</v>
      </c>
      <c r="P158" s="209">
        <f t="shared" si="352"/>
        <v>0</v>
      </c>
      <c r="Q158" s="209">
        <f t="shared" si="352"/>
        <v>0</v>
      </c>
      <c r="R158" s="210">
        <f t="shared" si="352"/>
        <v>0</v>
      </c>
      <c r="S158" s="214">
        <f>$S$13*S157</f>
        <v>0</v>
      </c>
      <c r="T158" s="213">
        <f>$T$13*T157</f>
        <v>0</v>
      </c>
      <c r="U158" s="209">
        <f t="shared" ref="U158:W158" si="353">$T$13*U157</f>
        <v>0</v>
      </c>
      <c r="V158" s="209">
        <f t="shared" si="353"/>
        <v>0</v>
      </c>
      <c r="W158" s="210">
        <f t="shared" si="353"/>
        <v>0</v>
      </c>
      <c r="X158" s="211">
        <f>$X$13*X157</f>
        <v>0</v>
      </c>
      <c r="Y158" s="213">
        <f t="shared" ref="Y158:AA158" si="354">$X$13*Y157</f>
        <v>0</v>
      </c>
      <c r="Z158" s="209">
        <f t="shared" si="354"/>
        <v>0</v>
      </c>
      <c r="AA158" s="215">
        <f t="shared" si="354"/>
        <v>0</v>
      </c>
      <c r="AB158" s="216">
        <v>616025</v>
      </c>
      <c r="AC158" s="217">
        <f>SUM(C158:AA158)</f>
        <v>0</v>
      </c>
    </row>
    <row r="159" spans="1:29" ht="9.6" customHeight="1" x14ac:dyDescent="0.2">
      <c r="A159" s="185"/>
      <c r="B159" s="196"/>
      <c r="C159" s="197"/>
      <c r="D159" s="198"/>
      <c r="E159" s="199"/>
      <c r="F159" s="197"/>
      <c r="G159" s="198"/>
      <c r="H159" s="200"/>
      <c r="I159" s="201"/>
      <c r="J159" s="198"/>
      <c r="K159" s="198"/>
      <c r="L159" s="198"/>
      <c r="M159" s="199"/>
      <c r="N159" s="197"/>
      <c r="O159" s="201"/>
      <c r="P159" s="198"/>
      <c r="Q159" s="198"/>
      <c r="R159" s="199"/>
      <c r="S159" s="202"/>
      <c r="T159" s="201"/>
      <c r="U159" s="198"/>
      <c r="V159" s="198"/>
      <c r="W159" s="199"/>
      <c r="X159" s="197"/>
      <c r="Y159" s="198"/>
      <c r="Z159" s="198"/>
      <c r="AA159" s="204"/>
      <c r="AC159" s="205"/>
    </row>
    <row r="160" spans="1:29" ht="9.6" customHeight="1" x14ac:dyDescent="0.2">
      <c r="A160" s="206" t="s">
        <v>52</v>
      </c>
      <c r="B160" s="207" t="s">
        <v>15</v>
      </c>
      <c r="C160" s="211">
        <f t="shared" ref="C160:E160" si="355">$C$13*C159</f>
        <v>0</v>
      </c>
      <c r="D160" s="209">
        <f t="shared" si="355"/>
        <v>0</v>
      </c>
      <c r="E160" s="210">
        <f t="shared" si="355"/>
        <v>0</v>
      </c>
      <c r="F160" s="211">
        <f>$F$13*F159</f>
        <v>0</v>
      </c>
      <c r="G160" s="209">
        <f>$F$13*G159</f>
        <v>0</v>
      </c>
      <c r="H160" s="212">
        <f>$F$13*H159</f>
        <v>0</v>
      </c>
      <c r="I160" s="213">
        <f>$I$13*I159</f>
        <v>0</v>
      </c>
      <c r="J160" s="209">
        <f t="shared" ref="J160:M160" si="356">$I$13*J159</f>
        <v>0</v>
      </c>
      <c r="K160" s="209">
        <f t="shared" si="356"/>
        <v>0</v>
      </c>
      <c r="L160" s="209">
        <f t="shared" si="356"/>
        <v>0</v>
      </c>
      <c r="M160" s="210">
        <f t="shared" si="356"/>
        <v>0</v>
      </c>
      <c r="N160" s="211">
        <f>$N$13*N159</f>
        <v>0</v>
      </c>
      <c r="O160" s="213">
        <f t="shared" ref="O160:R160" si="357">$N$13*O159</f>
        <v>0</v>
      </c>
      <c r="P160" s="209">
        <f t="shared" si="357"/>
        <v>0</v>
      </c>
      <c r="Q160" s="209">
        <f t="shared" si="357"/>
        <v>0</v>
      </c>
      <c r="R160" s="210">
        <f t="shared" si="357"/>
        <v>0</v>
      </c>
      <c r="S160" s="214">
        <f>$S$13*S159</f>
        <v>0</v>
      </c>
      <c r="T160" s="213">
        <f>$T$13*T159</f>
        <v>0</v>
      </c>
      <c r="U160" s="209">
        <f t="shared" ref="U160:W160" si="358">$T$13*U159</f>
        <v>0</v>
      </c>
      <c r="V160" s="209">
        <f t="shared" si="358"/>
        <v>0</v>
      </c>
      <c r="W160" s="210">
        <f t="shared" si="358"/>
        <v>0</v>
      </c>
      <c r="X160" s="211">
        <f>$X$13*X159</f>
        <v>0</v>
      </c>
      <c r="Y160" s="213">
        <f t="shared" ref="Y160:AA160" si="359">$X$13*Y159</f>
        <v>0</v>
      </c>
      <c r="Z160" s="209">
        <f t="shared" si="359"/>
        <v>0</v>
      </c>
      <c r="AA160" s="215">
        <f t="shared" si="359"/>
        <v>0</v>
      </c>
      <c r="AB160" s="216">
        <v>616030</v>
      </c>
      <c r="AC160" s="217">
        <f>SUM(C160:AA160)</f>
        <v>0</v>
      </c>
    </row>
    <row r="161" spans="1:29" ht="9.6" customHeight="1" x14ac:dyDescent="0.2">
      <c r="A161" s="185"/>
      <c r="B161" s="196"/>
      <c r="C161" s="197"/>
      <c r="D161" s="198"/>
      <c r="E161" s="199"/>
      <c r="F161" s="197"/>
      <c r="G161" s="198"/>
      <c r="H161" s="200"/>
      <c r="I161" s="201"/>
      <c r="J161" s="198"/>
      <c r="K161" s="198"/>
      <c r="L161" s="198"/>
      <c r="M161" s="199"/>
      <c r="N161" s="197"/>
      <c r="O161" s="201"/>
      <c r="P161" s="198"/>
      <c r="Q161" s="198"/>
      <c r="R161" s="199"/>
      <c r="S161" s="202"/>
      <c r="T161" s="201"/>
      <c r="U161" s="198"/>
      <c r="V161" s="198"/>
      <c r="W161" s="199"/>
      <c r="X161" s="197"/>
      <c r="Y161" s="198"/>
      <c r="Z161" s="198"/>
      <c r="AA161" s="204"/>
      <c r="AC161" s="205"/>
    </row>
    <row r="162" spans="1:29" ht="9.6" customHeight="1" x14ac:dyDescent="0.2">
      <c r="A162" s="206" t="s">
        <v>56</v>
      </c>
      <c r="B162" s="207" t="s">
        <v>15</v>
      </c>
      <c r="C162" s="211">
        <f t="shared" ref="C162:E162" si="360">$C$13*C161</f>
        <v>0</v>
      </c>
      <c r="D162" s="209">
        <f t="shared" si="360"/>
        <v>0</v>
      </c>
      <c r="E162" s="210">
        <f t="shared" si="360"/>
        <v>0</v>
      </c>
      <c r="F162" s="211">
        <f>$F$13*F161</f>
        <v>0</v>
      </c>
      <c r="G162" s="209">
        <f>$F$13*G161</f>
        <v>0</v>
      </c>
      <c r="H162" s="212">
        <f>$F$13*H161</f>
        <v>0</v>
      </c>
      <c r="I162" s="213">
        <f>$I$13*I161</f>
        <v>0</v>
      </c>
      <c r="J162" s="209">
        <f t="shared" ref="J162:M162" si="361">$I$13*J161</f>
        <v>0</v>
      </c>
      <c r="K162" s="209">
        <f t="shared" si="361"/>
        <v>0</v>
      </c>
      <c r="L162" s="209">
        <f t="shared" si="361"/>
        <v>0</v>
      </c>
      <c r="M162" s="210">
        <f t="shared" si="361"/>
        <v>0</v>
      </c>
      <c r="N162" s="211">
        <f>$N$13*N161</f>
        <v>0</v>
      </c>
      <c r="O162" s="213">
        <f t="shared" ref="O162:R162" si="362">$N$13*O161</f>
        <v>0</v>
      </c>
      <c r="P162" s="209">
        <f t="shared" si="362"/>
        <v>0</v>
      </c>
      <c r="Q162" s="209">
        <f t="shared" si="362"/>
        <v>0</v>
      </c>
      <c r="R162" s="210">
        <f t="shared" si="362"/>
        <v>0</v>
      </c>
      <c r="S162" s="214">
        <f>$S$13*S161</f>
        <v>0</v>
      </c>
      <c r="T162" s="213">
        <f>$T$13*T161</f>
        <v>0</v>
      </c>
      <c r="U162" s="209">
        <f t="shared" ref="U162:W162" si="363">$T$13*U161</f>
        <v>0</v>
      </c>
      <c r="V162" s="209">
        <f t="shared" si="363"/>
        <v>0</v>
      </c>
      <c r="W162" s="210">
        <f t="shared" si="363"/>
        <v>0</v>
      </c>
      <c r="X162" s="211">
        <f>$X$13*X161</f>
        <v>0</v>
      </c>
      <c r="Y162" s="213">
        <f t="shared" ref="Y162:AA162" si="364">$X$13*Y161</f>
        <v>0</v>
      </c>
      <c r="Z162" s="209">
        <f t="shared" si="364"/>
        <v>0</v>
      </c>
      <c r="AA162" s="215">
        <f t="shared" si="364"/>
        <v>0</v>
      </c>
      <c r="AB162" s="216">
        <v>616035</v>
      </c>
      <c r="AC162" s="217">
        <f>SUM(C162:AA162)</f>
        <v>0</v>
      </c>
    </row>
    <row r="163" spans="1:29" ht="9.6" customHeight="1" x14ac:dyDescent="0.2">
      <c r="A163" s="185"/>
      <c r="B163" s="196"/>
      <c r="C163" s="197"/>
      <c r="D163" s="198"/>
      <c r="E163" s="199"/>
      <c r="F163" s="197"/>
      <c r="G163" s="198"/>
      <c r="H163" s="200"/>
      <c r="I163" s="201"/>
      <c r="J163" s="198"/>
      <c r="K163" s="198"/>
      <c r="L163" s="198"/>
      <c r="M163" s="199"/>
      <c r="N163" s="197"/>
      <c r="O163" s="201"/>
      <c r="P163" s="198"/>
      <c r="Q163" s="198"/>
      <c r="R163" s="199"/>
      <c r="S163" s="202"/>
      <c r="T163" s="201"/>
      <c r="U163" s="198"/>
      <c r="V163" s="198"/>
      <c r="W163" s="199"/>
      <c r="X163" s="197"/>
      <c r="Y163" s="198"/>
      <c r="Z163" s="198"/>
      <c r="AA163" s="204"/>
      <c r="AC163" s="205"/>
    </row>
    <row r="164" spans="1:29" ht="9.6" customHeight="1" x14ac:dyDescent="0.2">
      <c r="A164" s="206" t="s">
        <v>53</v>
      </c>
      <c r="B164" s="207" t="s">
        <v>15</v>
      </c>
      <c r="C164" s="211">
        <f t="shared" ref="C164:E164" si="365">$C$13*C163</f>
        <v>0</v>
      </c>
      <c r="D164" s="209">
        <f t="shared" si="365"/>
        <v>0</v>
      </c>
      <c r="E164" s="210">
        <f t="shared" si="365"/>
        <v>0</v>
      </c>
      <c r="F164" s="211">
        <f>$F$13*F163</f>
        <v>0</v>
      </c>
      <c r="G164" s="209">
        <f>$F$13*G163</f>
        <v>0</v>
      </c>
      <c r="H164" s="212">
        <f>$F$13*H163</f>
        <v>0</v>
      </c>
      <c r="I164" s="213">
        <f>$I$13*I163</f>
        <v>0</v>
      </c>
      <c r="J164" s="209">
        <f t="shared" ref="J164:M164" si="366">$I$13*J163</f>
        <v>0</v>
      </c>
      <c r="K164" s="209">
        <f t="shared" si="366"/>
        <v>0</v>
      </c>
      <c r="L164" s="209">
        <f t="shared" si="366"/>
        <v>0</v>
      </c>
      <c r="M164" s="210">
        <f t="shared" si="366"/>
        <v>0</v>
      </c>
      <c r="N164" s="211">
        <f>$N$13*N163</f>
        <v>0</v>
      </c>
      <c r="O164" s="213">
        <f t="shared" ref="O164:R164" si="367">$N$13*O163</f>
        <v>0</v>
      </c>
      <c r="P164" s="209">
        <f t="shared" si="367"/>
        <v>0</v>
      </c>
      <c r="Q164" s="209">
        <f t="shared" si="367"/>
        <v>0</v>
      </c>
      <c r="R164" s="210">
        <f t="shared" si="367"/>
        <v>0</v>
      </c>
      <c r="S164" s="214">
        <f>$S$13*S163</f>
        <v>0</v>
      </c>
      <c r="T164" s="213">
        <f>$T$13*T163</f>
        <v>0</v>
      </c>
      <c r="U164" s="209">
        <f t="shared" ref="U164:W164" si="368">$T$13*U163</f>
        <v>0</v>
      </c>
      <c r="V164" s="209">
        <f t="shared" si="368"/>
        <v>0</v>
      </c>
      <c r="W164" s="210">
        <f t="shared" si="368"/>
        <v>0</v>
      </c>
      <c r="X164" s="211">
        <f>$X$13*X163</f>
        <v>0</v>
      </c>
      <c r="Y164" s="213">
        <f t="shared" ref="Y164:AA164" si="369">$X$13*Y163</f>
        <v>0</v>
      </c>
      <c r="Z164" s="209">
        <f t="shared" si="369"/>
        <v>0</v>
      </c>
      <c r="AA164" s="215">
        <f t="shared" si="369"/>
        <v>0</v>
      </c>
      <c r="AB164" s="216">
        <v>616036</v>
      </c>
      <c r="AC164" s="217">
        <f>SUM(C164:AA164)</f>
        <v>0</v>
      </c>
    </row>
    <row r="165" spans="1:29" ht="9.6" customHeight="1" x14ac:dyDescent="0.2">
      <c r="A165" s="185"/>
      <c r="B165" s="196"/>
      <c r="C165" s="197"/>
      <c r="D165" s="198"/>
      <c r="E165" s="199"/>
      <c r="F165" s="197"/>
      <c r="G165" s="198"/>
      <c r="H165" s="200"/>
      <c r="I165" s="201"/>
      <c r="J165" s="198"/>
      <c r="K165" s="198"/>
      <c r="L165" s="198"/>
      <c r="M165" s="199"/>
      <c r="N165" s="197"/>
      <c r="O165" s="201"/>
      <c r="P165" s="198"/>
      <c r="Q165" s="198"/>
      <c r="R165" s="199"/>
      <c r="S165" s="202"/>
      <c r="T165" s="201"/>
      <c r="U165" s="198"/>
      <c r="V165" s="198"/>
      <c r="W165" s="199"/>
      <c r="X165" s="197"/>
      <c r="Y165" s="198"/>
      <c r="Z165" s="198"/>
      <c r="AA165" s="204"/>
      <c r="AC165" s="205"/>
    </row>
    <row r="166" spans="1:29" ht="9.6" customHeight="1" x14ac:dyDescent="0.2">
      <c r="A166" s="206" t="s">
        <v>54</v>
      </c>
      <c r="B166" s="207" t="s">
        <v>15</v>
      </c>
      <c r="C166" s="211">
        <f t="shared" ref="C166:E166" si="370">$C$13*C165</f>
        <v>0</v>
      </c>
      <c r="D166" s="209">
        <f t="shared" si="370"/>
        <v>0</v>
      </c>
      <c r="E166" s="210">
        <f t="shared" si="370"/>
        <v>0</v>
      </c>
      <c r="F166" s="211">
        <f>$F$13*F165</f>
        <v>0</v>
      </c>
      <c r="G166" s="209">
        <f>$F$13*G165</f>
        <v>0</v>
      </c>
      <c r="H166" s="212">
        <f>$F$13*H165</f>
        <v>0</v>
      </c>
      <c r="I166" s="213">
        <f>$I$13*I165</f>
        <v>0</v>
      </c>
      <c r="J166" s="209">
        <f t="shared" ref="J166:M166" si="371">$I$13*J165</f>
        <v>0</v>
      </c>
      <c r="K166" s="209">
        <f t="shared" si="371"/>
        <v>0</v>
      </c>
      <c r="L166" s="209">
        <f t="shared" si="371"/>
        <v>0</v>
      </c>
      <c r="M166" s="210">
        <f t="shared" si="371"/>
        <v>0</v>
      </c>
      <c r="N166" s="211">
        <f>$N$13*N165</f>
        <v>0</v>
      </c>
      <c r="O166" s="213">
        <f t="shared" ref="O166:R166" si="372">$N$13*O165</f>
        <v>0</v>
      </c>
      <c r="P166" s="209">
        <f t="shared" si="372"/>
        <v>0</v>
      </c>
      <c r="Q166" s="209">
        <f t="shared" si="372"/>
        <v>0</v>
      </c>
      <c r="R166" s="210">
        <f t="shared" si="372"/>
        <v>0</v>
      </c>
      <c r="S166" s="214">
        <f>$S$13*S165</f>
        <v>0</v>
      </c>
      <c r="T166" s="213">
        <f>$T$13*T165</f>
        <v>0</v>
      </c>
      <c r="U166" s="209">
        <f t="shared" ref="U166:W166" si="373">$T$13*U165</f>
        <v>0</v>
      </c>
      <c r="V166" s="209">
        <f t="shared" si="373"/>
        <v>0</v>
      </c>
      <c r="W166" s="210">
        <f t="shared" si="373"/>
        <v>0</v>
      </c>
      <c r="X166" s="211">
        <f>$X$13*X165</f>
        <v>0</v>
      </c>
      <c r="Y166" s="213">
        <f t="shared" ref="Y166:AA166" si="374">$X$13*Y165</f>
        <v>0</v>
      </c>
      <c r="Z166" s="209">
        <f t="shared" si="374"/>
        <v>0</v>
      </c>
      <c r="AA166" s="215">
        <f t="shared" si="374"/>
        <v>0</v>
      </c>
      <c r="AB166" s="216">
        <v>616038</v>
      </c>
      <c r="AC166" s="217">
        <f>SUM(C166:AA166)</f>
        <v>0</v>
      </c>
    </row>
    <row r="167" spans="1:29" ht="9.6" customHeight="1" x14ac:dyDescent="0.2">
      <c r="A167" s="185"/>
      <c r="B167" s="196"/>
      <c r="C167" s="197"/>
      <c r="D167" s="198"/>
      <c r="E167" s="199"/>
      <c r="F167" s="197"/>
      <c r="G167" s="198"/>
      <c r="H167" s="200"/>
      <c r="I167" s="201"/>
      <c r="J167" s="198"/>
      <c r="K167" s="198"/>
      <c r="L167" s="198"/>
      <c r="M167" s="199"/>
      <c r="N167" s="197"/>
      <c r="O167" s="201"/>
      <c r="P167" s="198"/>
      <c r="Q167" s="198"/>
      <c r="R167" s="199"/>
      <c r="S167" s="202"/>
      <c r="T167" s="201"/>
      <c r="U167" s="198"/>
      <c r="V167" s="198"/>
      <c r="W167" s="199"/>
      <c r="X167" s="197"/>
      <c r="Y167" s="198"/>
      <c r="Z167" s="198"/>
      <c r="AA167" s="204"/>
      <c r="AC167" s="205"/>
    </row>
    <row r="168" spans="1:29" ht="9.6" customHeight="1" x14ac:dyDescent="0.2">
      <c r="A168" s="206" t="s">
        <v>55</v>
      </c>
      <c r="B168" s="207" t="s">
        <v>15</v>
      </c>
      <c r="C168" s="211">
        <f t="shared" ref="C168:E168" si="375">$C$13*C167</f>
        <v>0</v>
      </c>
      <c r="D168" s="209">
        <f t="shared" si="375"/>
        <v>0</v>
      </c>
      <c r="E168" s="210">
        <f t="shared" si="375"/>
        <v>0</v>
      </c>
      <c r="F168" s="211">
        <f>$F$13*F167</f>
        <v>0</v>
      </c>
      <c r="G168" s="209">
        <f>$F$13*G167</f>
        <v>0</v>
      </c>
      <c r="H168" s="212">
        <f>$F$13*H167</f>
        <v>0</v>
      </c>
      <c r="I168" s="213">
        <f>$I$13*I167</f>
        <v>0</v>
      </c>
      <c r="J168" s="209">
        <f t="shared" ref="J168:M168" si="376">$I$13*J167</f>
        <v>0</v>
      </c>
      <c r="K168" s="209">
        <f t="shared" si="376"/>
        <v>0</v>
      </c>
      <c r="L168" s="209">
        <f t="shared" si="376"/>
        <v>0</v>
      </c>
      <c r="M168" s="210">
        <f t="shared" si="376"/>
        <v>0</v>
      </c>
      <c r="N168" s="211">
        <f>$N$13*N167</f>
        <v>0</v>
      </c>
      <c r="O168" s="213">
        <f t="shared" ref="O168:R168" si="377">$N$13*O167</f>
        <v>0</v>
      </c>
      <c r="P168" s="209">
        <f t="shared" si="377"/>
        <v>0</v>
      </c>
      <c r="Q168" s="209">
        <f t="shared" si="377"/>
        <v>0</v>
      </c>
      <c r="R168" s="210">
        <f t="shared" si="377"/>
        <v>0</v>
      </c>
      <c r="S168" s="214">
        <f>$S$13*S167</f>
        <v>0</v>
      </c>
      <c r="T168" s="213">
        <f>$T$13*T167</f>
        <v>0</v>
      </c>
      <c r="U168" s="209">
        <f t="shared" ref="U168:W168" si="378">$T$13*U167</f>
        <v>0</v>
      </c>
      <c r="V168" s="209">
        <f t="shared" si="378"/>
        <v>0</v>
      </c>
      <c r="W168" s="210">
        <f t="shared" si="378"/>
        <v>0</v>
      </c>
      <c r="X168" s="211">
        <f>$X$13*X167</f>
        <v>0</v>
      </c>
      <c r="Y168" s="213">
        <f t="shared" ref="Y168:AA168" si="379">$X$13*Y167</f>
        <v>0</v>
      </c>
      <c r="Z168" s="209">
        <f t="shared" si="379"/>
        <v>0</v>
      </c>
      <c r="AA168" s="215">
        <f t="shared" si="379"/>
        <v>0</v>
      </c>
      <c r="AB168" s="216">
        <v>616042</v>
      </c>
      <c r="AC168" s="217">
        <f>SUM(C168:AA168)</f>
        <v>0</v>
      </c>
    </row>
    <row r="169" spans="1:29" ht="9.6" customHeight="1" x14ac:dyDescent="0.2">
      <c r="A169" s="185"/>
      <c r="B169" s="196"/>
      <c r="C169" s="197"/>
      <c r="D169" s="198"/>
      <c r="E169" s="199"/>
      <c r="F169" s="197"/>
      <c r="G169" s="198"/>
      <c r="H169" s="200"/>
      <c r="I169" s="201"/>
      <c r="J169" s="198"/>
      <c r="K169" s="198"/>
      <c r="L169" s="198"/>
      <c r="M169" s="199"/>
      <c r="N169" s="197"/>
      <c r="O169" s="201"/>
      <c r="P169" s="198"/>
      <c r="Q169" s="198"/>
      <c r="R169" s="199"/>
      <c r="S169" s="202"/>
      <c r="T169" s="201"/>
      <c r="U169" s="198"/>
      <c r="V169" s="198"/>
      <c r="W169" s="199"/>
      <c r="X169" s="197"/>
      <c r="Y169" s="198"/>
      <c r="Z169" s="198"/>
      <c r="AA169" s="204"/>
      <c r="AC169" s="205"/>
    </row>
    <row r="170" spans="1:29" ht="9.6" customHeight="1" x14ac:dyDescent="0.2">
      <c r="A170" s="206" t="s">
        <v>193</v>
      </c>
      <c r="B170" s="207" t="s">
        <v>15</v>
      </c>
      <c r="C170" s="211">
        <f t="shared" ref="C170:E170" si="380">$C$13*C169</f>
        <v>0</v>
      </c>
      <c r="D170" s="209">
        <f t="shared" si="380"/>
        <v>0</v>
      </c>
      <c r="E170" s="210">
        <f t="shared" si="380"/>
        <v>0</v>
      </c>
      <c r="F170" s="211">
        <f>$F$13*F169</f>
        <v>0</v>
      </c>
      <c r="G170" s="209">
        <f>$F$13*G169</f>
        <v>0</v>
      </c>
      <c r="H170" s="212">
        <f>$F$13*H169</f>
        <v>0</v>
      </c>
      <c r="I170" s="213">
        <f>$I$13*I169</f>
        <v>0</v>
      </c>
      <c r="J170" s="209">
        <f t="shared" ref="J170:M170" si="381">$I$13*J169</f>
        <v>0</v>
      </c>
      <c r="K170" s="209">
        <f t="shared" si="381"/>
        <v>0</v>
      </c>
      <c r="L170" s="209">
        <f t="shared" si="381"/>
        <v>0</v>
      </c>
      <c r="M170" s="210">
        <f t="shared" si="381"/>
        <v>0</v>
      </c>
      <c r="N170" s="211">
        <f>$N$13*N169</f>
        <v>0</v>
      </c>
      <c r="O170" s="213">
        <f t="shared" ref="O170:R170" si="382">$N$13*O169</f>
        <v>0</v>
      </c>
      <c r="P170" s="209">
        <f t="shared" si="382"/>
        <v>0</v>
      </c>
      <c r="Q170" s="209">
        <f t="shared" si="382"/>
        <v>0</v>
      </c>
      <c r="R170" s="210">
        <f t="shared" si="382"/>
        <v>0</v>
      </c>
      <c r="S170" s="214">
        <f>$S$13*S169</f>
        <v>0</v>
      </c>
      <c r="T170" s="213">
        <f>$T$13*T169</f>
        <v>0</v>
      </c>
      <c r="U170" s="209">
        <f t="shared" ref="U170:W170" si="383">$T$13*U169</f>
        <v>0</v>
      </c>
      <c r="V170" s="209">
        <f t="shared" si="383"/>
        <v>0</v>
      </c>
      <c r="W170" s="210">
        <f t="shared" si="383"/>
        <v>0</v>
      </c>
      <c r="X170" s="211">
        <f>$X$13*X169</f>
        <v>0</v>
      </c>
      <c r="Y170" s="213">
        <f t="shared" ref="Y170:AA170" si="384">$X$13*Y169</f>
        <v>0</v>
      </c>
      <c r="Z170" s="209">
        <f t="shared" si="384"/>
        <v>0</v>
      </c>
      <c r="AA170" s="215">
        <f t="shared" si="384"/>
        <v>0</v>
      </c>
      <c r="AB170" s="216">
        <v>616053</v>
      </c>
      <c r="AC170" s="217">
        <f>SUM(C170:AA170)</f>
        <v>0</v>
      </c>
    </row>
    <row r="172" spans="1:29" x14ac:dyDescent="0.2">
      <c r="B172" s="224" t="s">
        <v>89</v>
      </c>
      <c r="C172" s="224"/>
      <c r="D172" s="224"/>
      <c r="E172" s="224"/>
      <c r="F172" s="224"/>
      <c r="G172" s="146"/>
      <c r="H172" s="225"/>
      <c r="I172" s="224" t="s">
        <v>86</v>
      </c>
      <c r="J172" s="224"/>
      <c r="K172" s="224"/>
      <c r="L172" s="224"/>
      <c r="M172" s="224"/>
      <c r="N172" s="224"/>
      <c r="O172" s="224"/>
      <c r="P172" s="224"/>
      <c r="Q172" s="146"/>
      <c r="R172" s="146"/>
      <c r="S172" s="146"/>
      <c r="T172" s="224" t="s">
        <v>87</v>
      </c>
      <c r="U172" s="224"/>
      <c r="V172" s="224"/>
      <c r="W172" s="224"/>
      <c r="X172" s="224"/>
      <c r="Y172" s="224"/>
    </row>
    <row r="176" spans="1:29" x14ac:dyDescent="0.2">
      <c r="C176" s="146"/>
    </row>
  </sheetData>
  <mergeCells count="44">
    <mergeCell ref="B6:E6"/>
    <mergeCell ref="B1:E1"/>
    <mergeCell ref="B2:E2"/>
    <mergeCell ref="B3:E3"/>
    <mergeCell ref="B4:E4"/>
    <mergeCell ref="B5:E5"/>
    <mergeCell ref="A7:A11"/>
    <mergeCell ref="B7:B11"/>
    <mergeCell ref="C7:H7"/>
    <mergeCell ref="I7:R7"/>
    <mergeCell ref="T7:AA7"/>
    <mergeCell ref="L8:L11"/>
    <mergeCell ref="M8:M11"/>
    <mergeCell ref="N8:N11"/>
    <mergeCell ref="O8:O11"/>
    <mergeCell ref="U8:U11"/>
    <mergeCell ref="AC7:AC11"/>
    <mergeCell ref="C8:C11"/>
    <mergeCell ref="D8:D11"/>
    <mergeCell ref="E8:E11"/>
    <mergeCell ref="F8:F11"/>
    <mergeCell ref="G8:G11"/>
    <mergeCell ref="H8:H11"/>
    <mergeCell ref="I8:I11"/>
    <mergeCell ref="J8:J11"/>
    <mergeCell ref="K8:K11"/>
    <mergeCell ref="AB7:AB11"/>
    <mergeCell ref="P8:P11"/>
    <mergeCell ref="Q8:Q11"/>
    <mergeCell ref="R8:R11"/>
    <mergeCell ref="S8:S11"/>
    <mergeCell ref="T8:T11"/>
    <mergeCell ref="X13:AA13"/>
    <mergeCell ref="V8:V11"/>
    <mergeCell ref="W8:W11"/>
    <mergeCell ref="X8:X11"/>
    <mergeCell ref="Y8:Y11"/>
    <mergeCell ref="Z8:Z11"/>
    <mergeCell ref="AA8:AA11"/>
    <mergeCell ref="C13:E13"/>
    <mergeCell ref="F13:H13"/>
    <mergeCell ref="I13:M13"/>
    <mergeCell ref="N13:R13"/>
    <mergeCell ref="T13:W13"/>
  </mergeCells>
  <pageMargins left="0" right="0" top="0" bottom="0" header="0" footer="0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 valgiaraštis </vt:lpstr>
      <vt:lpstr>2 valgiaraštis PVZ (1 diena)</vt:lpstr>
      <vt:lpstr>2 valgiaraštis PVZ (..)</vt:lpstr>
      <vt:lpstr>2 valgiaraštis PVZ (29 diena)</vt:lpstr>
      <vt:lpstr>2 valgiaraštis PVZ (suminis mė)</vt:lpstr>
      <vt:lpstr>2 valgiaraštis PVZ (suminis)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jurgita.zukauskaite@buhapskaita.lt</dc:creator>
  <cp:lastModifiedBy>Jurgita</cp:lastModifiedBy>
  <cp:lastPrinted>2021-11-16T09:18:21Z</cp:lastPrinted>
  <dcterms:created xsi:type="dcterms:W3CDTF">2009-02-25T11:43:06Z</dcterms:created>
  <dcterms:modified xsi:type="dcterms:W3CDTF">2021-12-22T14:55:20Z</dcterms:modified>
</cp:coreProperties>
</file>